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95" windowHeight="7935" activeTab="0"/>
  </bookViews>
  <sheets>
    <sheet name="#1" sheetId="1" r:id="rId1"/>
    <sheet name="#2" sheetId="2" r:id="rId2"/>
    <sheet name="#3" sheetId="3" r:id="rId3"/>
    <sheet name="#4" sheetId="4" r:id="rId4"/>
    <sheet name="#5" sheetId="5" r:id="rId5"/>
    <sheet name="#6" sheetId="6" r:id="rId6"/>
  </sheets>
  <definedNames>
    <definedName name="_xlnm.Print_Area" localSheetId="0">'#1'!$A$1:$O$93</definedName>
    <definedName name="_xlnm.Print_Area" localSheetId="1">'#2'!$A$1:$O$93</definedName>
    <definedName name="_xlnm.Print_Area" localSheetId="2">'#3'!$A$1:$O$93</definedName>
    <definedName name="_xlnm.Print_Area" localSheetId="3">'#4'!$A$1:$O$93</definedName>
    <definedName name="_xlnm.Print_Area" localSheetId="4">'#5'!$A$1:$O$93</definedName>
    <definedName name="_xlnm.Print_Area" localSheetId="5">'#6'!$A$1:$O$93</definedName>
  </definedNames>
  <calcPr fullCalcOnLoad="1"/>
</workbook>
</file>

<file path=xl/comments1.xml><?xml version="1.0" encoding="utf-8"?>
<comments xmlns="http://schemas.openxmlformats.org/spreadsheetml/2006/main">
  <authors>
    <author>SHRA</author>
  </authors>
  <commentList>
    <comment ref="G62" authorId="0">
      <text>
        <r>
          <rPr>
            <b/>
            <u val="single"/>
            <sz val="10"/>
            <rFont val="Tahoma"/>
            <family val="2"/>
          </rPr>
          <t xml:space="preserve">Self-Employment/Independent Contractor Documentation and Calculation Procedures </t>
        </r>
        <r>
          <rPr>
            <b/>
            <sz val="10"/>
            <rFont val="Tahoma"/>
            <family val="2"/>
          </rPr>
          <t xml:space="preserve">
</t>
        </r>
        <r>
          <rPr>
            <sz val="10"/>
            <rFont val="Tahoma"/>
            <family val="2"/>
          </rPr>
          <t xml:space="preserve">
1.  Documentation Procedures
The Agency and IRS views persons receiving income as referenced above as self-employed/independent contractor.  You are self-employed/ independent contractor if you:
 Carry on a trade or business as a sole proprietor,
 Are a member of a partnership, or
 Are in business for yourself in any other way.
In accordance with the Internal Revenue Service (IRS) Publication 17; a person with net earnings from self-employment of $400 or more each year is required to report their earnings on a Schedule C and pay self-employment tax by filing a Schedule SE attached to their Form 1040.    
The Borrower or Management Company shall document
Self-Employment/Independent Contractor income as follows:
 Self-Employment/Independent Contractor Certification must be notarized;
 Copies of Federal and State income tax returns for the immediate preceding calendar year; and 
 The most recent Profit and Loss Statement(s).
Note:  The method indicated above relates to a self-employment/independent contractor, (i.e., babysitter, nail beautician, day labor) which in many cases are individuals receiving paychecks or cash for their services rather than a pay stub.  
A paycheck is not an acceptable form of income verification; therefore, it is necessary to use the above referenced documents to verify this income.  Residents who are independent contractors and work sporadically throughout the year are to be informed of this verification requirement at move-in.    
2.  Calculation Procedures
The highest annualized amount of Net Profit Income determined by the above three (3) methods is to be used as the qualifying annual income amount.</t>
        </r>
        <r>
          <rPr>
            <b/>
            <sz val="10"/>
            <rFont val="Tahoma"/>
            <family val="2"/>
          </rPr>
          <t xml:space="preserve">
</t>
        </r>
        <r>
          <rPr>
            <b/>
            <u val="single"/>
            <sz val="10"/>
            <rFont val="Tahoma"/>
            <family val="2"/>
          </rPr>
          <t xml:space="preserve">Net Income from a Business Profession Documentation and Calculation Procedures </t>
        </r>
        <r>
          <rPr>
            <b/>
            <sz val="10"/>
            <rFont val="Tahoma"/>
            <family val="2"/>
          </rPr>
          <t xml:space="preserve">
</t>
        </r>
        <r>
          <rPr>
            <sz val="10"/>
            <rFont val="Tahoma"/>
            <family val="2"/>
          </rPr>
          <t xml:space="preserve">
1.  Documentation Procedures
The Borrower or Management Company shall document Net Income from a Business as follows:
 Copies of Federal and State income tax returns for the immediate preceding calendar year, and 
 The most recent Profit and Loss Statement(s).</t>
        </r>
        <r>
          <rPr>
            <b/>
            <sz val="8"/>
            <rFont val="Tahoma"/>
            <family val="2"/>
          </rPr>
          <t xml:space="preserve">
</t>
        </r>
      </text>
    </comment>
    <comment ref="O72" authorId="0">
      <text>
        <r>
          <rPr>
            <b/>
            <u val="single"/>
            <sz val="10"/>
            <rFont val="Tahoma"/>
            <family val="2"/>
          </rPr>
          <t xml:space="preserve">Student Financial Assistance
</t>
        </r>
        <r>
          <rPr>
            <sz val="10"/>
            <rFont val="Tahoma"/>
            <family val="2"/>
          </rPr>
          <t>Student Financial Assistance included in annual income is any financial assistance that a student receives in excess of tuition (e.g., athletic and academic scholarships) and that the student receives (1) under the Higher Education Act, (2) from private sources, or (3) from an institution of higher education as defined by the Higher Education Act of 1965. Financial assistance does not include loan proceeds for the purposes of determining income. Households exempt from including Student Financial Assistance in the total household annual income are as follows:
• Any student over the age of 23 with dependent children; or
• Any student residing with his or her parents as a dependent under the age of 24.</t>
        </r>
        <r>
          <rPr>
            <b/>
            <sz val="10"/>
            <rFont val="Tahoma"/>
            <family val="2"/>
          </rPr>
          <t xml:space="preserve">
</t>
        </r>
        <r>
          <rPr>
            <b/>
            <u val="single"/>
            <sz val="10"/>
            <rFont val="Tahoma"/>
            <family val="2"/>
          </rPr>
          <t xml:space="preserve">Student 
</t>
        </r>
        <r>
          <rPr>
            <sz val="10"/>
            <rFont val="Tahoma"/>
            <family val="2"/>
          </rPr>
          <t>A student is defined as an individual who, during the past five calendar months has been enrolled as a full-time student or has carried a full load.  “Full load” is defined as the number of hours or courses that qualifies a person as a full-time student at a particular school.  Each school should be contacted to determine the number of hours that constitutes a full load.  In no event will the occupants of a unit be considered as qualified tenants if all occupants of that unit are full-time students, unless one of the following student exemptions are met:
• Household member(s) receiving assistance under the Title IV of Social Security Act (AFDC/TANF);
• Household member(s) that were formerly in the foster care system;
• Household member(s) enrolled in a job training program receiving assistance through the Job Training Participation Act (JTPA);
• Single Parent (parent and child[ren] not dependents of another individual); or
• Married and eligible to file a joint tax return.</t>
        </r>
      </text>
    </comment>
    <comment ref="O9" authorId="0">
      <text>
        <r>
          <rPr>
            <b/>
            <u val="single"/>
            <sz val="10"/>
            <rFont val="Tahoma"/>
            <family val="2"/>
          </rPr>
          <t>Employment Verification form and 
Income Calculation Procedures</t>
        </r>
        <r>
          <rPr>
            <b/>
            <sz val="10"/>
            <rFont val="Tahoma"/>
            <family val="2"/>
          </rPr>
          <t xml:space="preserve">
</t>
        </r>
        <r>
          <rPr>
            <sz val="10"/>
            <rFont val="Tahoma"/>
            <family val="2"/>
          </rPr>
          <t xml:space="preserve">
The Borrower or Management Company shall document a minimum of  two (2) attempts in obtaining a completed Employment Verification form.</t>
        </r>
        <r>
          <rPr>
            <b/>
            <sz val="8"/>
            <rFont val="Tahoma"/>
            <family val="2"/>
          </rPr>
          <t xml:space="preserve">
</t>
        </r>
      </text>
    </comment>
    <comment ref="O62" authorId="0">
      <text>
        <r>
          <rPr>
            <b/>
            <u val="single"/>
            <sz val="10"/>
            <rFont val="Tahoma"/>
            <family val="2"/>
          </rPr>
          <t xml:space="preserve">Self-Employment/Independent Contractor Documentation and Calculation Procedures </t>
        </r>
        <r>
          <rPr>
            <b/>
            <sz val="10"/>
            <rFont val="Tahoma"/>
            <family val="2"/>
          </rPr>
          <t xml:space="preserve">
</t>
        </r>
        <r>
          <rPr>
            <sz val="10"/>
            <rFont val="Tahoma"/>
            <family val="2"/>
          </rPr>
          <t xml:space="preserve">
1.  Documentation Procedures
The Agency and IRS views persons receiving income as referenced above as self-employed/independent contractor.  You are self-employed/ independent contractor if you:
 Carry on a trade or business as a sole proprietor,
 Are a member of a partnership, or
 Are in business for yourself in any other way.
In accordance with the Internal Revenue Service (IRS) Publication 17; a person with net earnings from self-employment of $400 or more each year is required to report their earnings on a Schedule C and pay self-employment tax by filing a Schedule SE attached to their Form 1040.    
The Borrower or Management Company shall document
Self-Employment/Independent Contractor income as follows:
 Self-Employment/Independent Contractor Certification must be notarized;
 Copies of Federal and State income tax returns for the immediate preceding calendar year; and 
 The most recent Profit and Loss Statement(s).
Note:  The method indicated above relates to a self-employment/independent contractor, (i.e., babysitter, nail beautician, day labor) which in many cases are individuals receiving paychecks or cash for their services rather than a pay stub.  
A paycheck is not an acceptable form of income verification; therefore, it is necessary to use the above referenced documents to verify this income.  Residents who are independent contractors and work sporadically throughout the year are to be informed of this verification requirement at move-in.    
2.  Calculation Procedures
The highest annualized amount of Net Profit Income determined by the above three (3) methods is to be used as the qualifying annual income amount.</t>
        </r>
        <r>
          <rPr>
            <b/>
            <sz val="10"/>
            <rFont val="Tahoma"/>
            <family val="2"/>
          </rPr>
          <t xml:space="preserve">
</t>
        </r>
        <r>
          <rPr>
            <b/>
            <u val="single"/>
            <sz val="10"/>
            <rFont val="Tahoma"/>
            <family val="2"/>
          </rPr>
          <t xml:space="preserve">Net Income from a Business Profession Documentation and Calculation Procedures </t>
        </r>
        <r>
          <rPr>
            <b/>
            <sz val="10"/>
            <rFont val="Tahoma"/>
            <family val="2"/>
          </rPr>
          <t xml:space="preserve">
</t>
        </r>
        <r>
          <rPr>
            <sz val="10"/>
            <rFont val="Tahoma"/>
            <family val="2"/>
          </rPr>
          <t xml:space="preserve">
1.  Documentation Procedures
The Borrower or Management Company shall document Net Income from a Business as follows:
 Copies of Federal and State income tax returns for the immediate preceding calendar year, and 
 The most recent Profit and Loss Statement(s).</t>
        </r>
        <r>
          <rPr>
            <b/>
            <sz val="8"/>
            <rFont val="Tahoma"/>
            <family val="2"/>
          </rPr>
          <t xml:space="preserve">
</t>
        </r>
      </text>
    </comment>
    <comment ref="G9" authorId="0">
      <text>
        <r>
          <rPr>
            <b/>
            <u val="single"/>
            <sz val="10"/>
            <rFont val="Tahoma"/>
            <family val="2"/>
          </rPr>
          <t>Employment Verification form and 
Income Calculation Procedures</t>
        </r>
        <r>
          <rPr>
            <b/>
            <sz val="10"/>
            <rFont val="Tahoma"/>
            <family val="2"/>
          </rPr>
          <t xml:space="preserve">
</t>
        </r>
        <r>
          <rPr>
            <sz val="10"/>
            <rFont val="Tahoma"/>
            <family val="2"/>
          </rPr>
          <t xml:space="preserve">
The Borrower or Management Company shall document a minimum of  two (2) attempts in obtaining a completed Employment Verification form.</t>
        </r>
        <r>
          <rPr>
            <b/>
            <sz val="8"/>
            <rFont val="Tahoma"/>
            <family val="2"/>
          </rPr>
          <t xml:space="preserve">
</t>
        </r>
      </text>
    </comment>
  </commentList>
</comments>
</file>

<file path=xl/comments2.xml><?xml version="1.0" encoding="utf-8"?>
<comments xmlns="http://schemas.openxmlformats.org/spreadsheetml/2006/main">
  <authors>
    <author>SHRA</author>
  </authors>
  <commentList>
    <comment ref="G62" authorId="0">
      <text>
        <r>
          <rPr>
            <b/>
            <u val="single"/>
            <sz val="10"/>
            <rFont val="Tahoma"/>
            <family val="2"/>
          </rPr>
          <t xml:space="preserve">Self-Employment/Independent Contractor Documentation and Calculation Procedures </t>
        </r>
        <r>
          <rPr>
            <b/>
            <sz val="10"/>
            <rFont val="Tahoma"/>
            <family val="2"/>
          </rPr>
          <t xml:space="preserve">
</t>
        </r>
        <r>
          <rPr>
            <sz val="10"/>
            <rFont val="Tahoma"/>
            <family val="2"/>
          </rPr>
          <t xml:space="preserve">
1.  Documentation Procedures
The Agency and IRS views persons receiving income as referenced above as self-employed/independent contractor.  You are self-employed/ independent contractor if you:
 Carry on a trade or business as a sole proprietor,
 Are a member of a partnership, or
 Are in business for yourself in any other way.
In accordance with the Internal Revenue Service (IRS) Publication 17; a person with net earnings from self-employment of $400 or more each year is required to report their earnings on a Schedule C and pay self-employment tax by filing a Schedule SE attached to their Form 1040.    
The Borrower or Management Company shall document
Self-Employment/Independent Contractor income as follows:
 Self-Employment/Independent Contractor Certification must be notarized;
 Copies of Federal and State income tax returns for the immediate preceding calendar year; and 
 The most recent Profit and Loss Statement(s).
Note:  The method indicated above relates to a self-employment/independent contractor, (i.e., babysitter, nail beautician, day labor) which in many cases are individuals receiving paychecks or cash for their services rather than a pay stub.  
A paycheck is not an acceptable form of income verification; therefore, it is necessary to use the above referenced documents to verify this income.  Residents who are independent contractors and work sporadically throughout the year are to be informed of this verification requirement at move-in.    
2.  Calculation Procedures
The highest annualized amount of Net Profit Income determined by the above three (3) methods is to be used as the qualifying annual income amount.</t>
        </r>
        <r>
          <rPr>
            <b/>
            <sz val="10"/>
            <rFont val="Tahoma"/>
            <family val="2"/>
          </rPr>
          <t xml:space="preserve">
</t>
        </r>
        <r>
          <rPr>
            <b/>
            <u val="single"/>
            <sz val="10"/>
            <rFont val="Tahoma"/>
            <family val="2"/>
          </rPr>
          <t xml:space="preserve">Net Income from a Business Profession Documentation and Calculation Procedures </t>
        </r>
        <r>
          <rPr>
            <b/>
            <sz val="10"/>
            <rFont val="Tahoma"/>
            <family val="2"/>
          </rPr>
          <t xml:space="preserve">
</t>
        </r>
        <r>
          <rPr>
            <sz val="10"/>
            <rFont val="Tahoma"/>
            <family val="2"/>
          </rPr>
          <t xml:space="preserve">
1.  Documentation Procedures
The Borrower or Management Company shall document Net Income from a Business as follows:
 Copies of Federal and State income tax returns for the immediate preceding calendar year, and 
 The most recent Profit and Loss Statement(s).</t>
        </r>
        <r>
          <rPr>
            <b/>
            <sz val="8"/>
            <rFont val="Tahoma"/>
            <family val="2"/>
          </rPr>
          <t xml:space="preserve">
</t>
        </r>
      </text>
    </comment>
    <comment ref="O72" authorId="0">
      <text>
        <r>
          <rPr>
            <b/>
            <u val="single"/>
            <sz val="10"/>
            <rFont val="Tahoma"/>
            <family val="2"/>
          </rPr>
          <t xml:space="preserve">Student Financial Assistance
</t>
        </r>
        <r>
          <rPr>
            <sz val="10"/>
            <rFont val="Tahoma"/>
            <family val="2"/>
          </rPr>
          <t>Student Financial Assistance included in annual income is any financial assistance that a student receives in excess of tuition (e.g., athletic and academic scholarships) and that the student receives (1) under the Higher Education Act, (2) from private sources, or (3) from an institution of higher education as defined by the Higher Education Act of 1965. Financial assistance does not include loan proceeds for the purposes of determining income. Households exempt from including Student Financial Assistance in the total household annual income are as follows:
• Any student over the age of 23 with dependent children; or
• Any student residing with his or her parents as a dependent under the age of 24.</t>
        </r>
        <r>
          <rPr>
            <b/>
            <sz val="10"/>
            <rFont val="Tahoma"/>
            <family val="2"/>
          </rPr>
          <t xml:space="preserve">
</t>
        </r>
        <r>
          <rPr>
            <b/>
            <u val="single"/>
            <sz val="10"/>
            <rFont val="Tahoma"/>
            <family val="2"/>
          </rPr>
          <t xml:space="preserve">Student 
</t>
        </r>
        <r>
          <rPr>
            <sz val="10"/>
            <rFont val="Tahoma"/>
            <family val="2"/>
          </rPr>
          <t>A student is defined as an individual who, during the past five calendar months has been enrolled as a full-time student or has carried a full load.  “Full load” is defined as the number of hours or courses that qualifies a person as a full-time student at a particular school.  Each school should be contacted to determine the number of hours that constitutes a full load.  In no event will the occupants of a unit be considered as qualified tenants if all occupants of that unit are full-time students, unless one of the following student exemptions are met:
• Household member(s) receiving assistance under the Title IV of Social Security Act (AFDC/TANF);
• Household member(s) that were formerly in the foster care system;
• Household member(s) enrolled in a job training program receiving assistance through the Job Training Participation Act (JTPA);
• Single Parent (parent and child[ren] not dependents of another individual); or
• Married and eligible to file a joint tax return.</t>
        </r>
      </text>
    </comment>
    <comment ref="O9" authorId="0">
      <text>
        <r>
          <rPr>
            <b/>
            <u val="single"/>
            <sz val="10"/>
            <rFont val="Tahoma"/>
            <family val="2"/>
          </rPr>
          <t>Employment Verification form and 
Income Calculation Procedures</t>
        </r>
        <r>
          <rPr>
            <b/>
            <sz val="10"/>
            <rFont val="Tahoma"/>
            <family val="2"/>
          </rPr>
          <t xml:space="preserve">
</t>
        </r>
        <r>
          <rPr>
            <sz val="10"/>
            <rFont val="Tahoma"/>
            <family val="2"/>
          </rPr>
          <t xml:space="preserve">
The Borrower or Management Company shall document a minimum of  two (2) attempts in obtaining a completed Employment Verification form.</t>
        </r>
        <r>
          <rPr>
            <b/>
            <sz val="8"/>
            <rFont val="Tahoma"/>
            <family val="2"/>
          </rPr>
          <t xml:space="preserve">
</t>
        </r>
      </text>
    </comment>
    <comment ref="O62" authorId="0">
      <text>
        <r>
          <rPr>
            <b/>
            <u val="single"/>
            <sz val="10"/>
            <rFont val="Tahoma"/>
            <family val="2"/>
          </rPr>
          <t xml:space="preserve">Self-Employment/Independent Contractor Documentation and Calculation Procedures </t>
        </r>
        <r>
          <rPr>
            <b/>
            <sz val="10"/>
            <rFont val="Tahoma"/>
            <family val="2"/>
          </rPr>
          <t xml:space="preserve">
</t>
        </r>
        <r>
          <rPr>
            <sz val="10"/>
            <rFont val="Tahoma"/>
            <family val="2"/>
          </rPr>
          <t xml:space="preserve">
1.  Documentation Procedures
The Agency and IRS views persons receiving income as referenced above as self-employed/independent contractor.  You are self-employed/ independent contractor if you:
 Carry on a trade or business as a sole proprietor,
 Are a member of a partnership, or
 Are in business for yourself in any other way.
In accordance with the Internal Revenue Service (IRS) Publication 17; a person with net earnings from self-employment of $400 or more each year is required to report their earnings on a Schedule C and pay self-employment tax by filing a Schedule SE attached to their Form 1040.    
The Borrower or Management Company shall document
Self-Employment/Independent Contractor income as follows:
 Self-Employment/Independent Contractor Certification must be notarized;
 Copies of Federal and State income tax returns for the immediate preceding calendar year; and 
 The most recent Profit and Loss Statement(s).
Note:  The method indicated above relates to a self-employment/independent contractor, (i.e., babysitter, nail beautician, day labor) which in many cases are individuals receiving paychecks or cash for their services rather than a pay stub.  
A paycheck is not an acceptable form of income verification; therefore, it is necessary to use the above referenced documents to verify this income.  Residents who are independent contractors and work sporadically throughout the year are to be informed of this verification requirement at move-in.    
2.  Calculation Procedures
The highest annualized amount of Net Profit Income determined by the above three (3) methods is to be used as the qualifying annual income amount.</t>
        </r>
        <r>
          <rPr>
            <b/>
            <sz val="10"/>
            <rFont val="Tahoma"/>
            <family val="2"/>
          </rPr>
          <t xml:space="preserve">
</t>
        </r>
        <r>
          <rPr>
            <b/>
            <u val="single"/>
            <sz val="10"/>
            <rFont val="Tahoma"/>
            <family val="2"/>
          </rPr>
          <t xml:space="preserve">Net Income from a Business Profession Documentation and Calculation Procedures </t>
        </r>
        <r>
          <rPr>
            <b/>
            <sz val="10"/>
            <rFont val="Tahoma"/>
            <family val="2"/>
          </rPr>
          <t xml:space="preserve">
</t>
        </r>
        <r>
          <rPr>
            <sz val="10"/>
            <rFont val="Tahoma"/>
            <family val="2"/>
          </rPr>
          <t xml:space="preserve">
1.  Documentation Procedures
The Borrower or Management Company shall document Net Income from a Business as follows:
 Copies of Federal and State income tax returns for the immediate preceding calendar year, and 
 The most recent Profit and Loss Statement(s).</t>
        </r>
        <r>
          <rPr>
            <b/>
            <sz val="8"/>
            <rFont val="Tahoma"/>
            <family val="2"/>
          </rPr>
          <t xml:space="preserve">
</t>
        </r>
      </text>
    </comment>
    <comment ref="G9" authorId="0">
      <text>
        <r>
          <rPr>
            <b/>
            <u val="single"/>
            <sz val="10"/>
            <rFont val="Tahoma"/>
            <family val="2"/>
          </rPr>
          <t>Employment Verification form and 
Income Calculation Procedures</t>
        </r>
        <r>
          <rPr>
            <b/>
            <sz val="10"/>
            <rFont val="Tahoma"/>
            <family val="2"/>
          </rPr>
          <t xml:space="preserve">
</t>
        </r>
        <r>
          <rPr>
            <sz val="10"/>
            <rFont val="Tahoma"/>
            <family val="2"/>
          </rPr>
          <t xml:space="preserve">
The Borrower or Management Company shall document a minimum of  two (2) attempts in obtaining a completed Employment Verification form.</t>
        </r>
        <r>
          <rPr>
            <b/>
            <sz val="8"/>
            <rFont val="Tahoma"/>
            <family val="2"/>
          </rPr>
          <t xml:space="preserve">
</t>
        </r>
      </text>
    </comment>
  </commentList>
</comments>
</file>

<file path=xl/comments3.xml><?xml version="1.0" encoding="utf-8"?>
<comments xmlns="http://schemas.openxmlformats.org/spreadsheetml/2006/main">
  <authors>
    <author>SHRA</author>
  </authors>
  <commentList>
    <comment ref="G62" authorId="0">
      <text>
        <r>
          <rPr>
            <b/>
            <u val="single"/>
            <sz val="10"/>
            <rFont val="Tahoma"/>
            <family val="2"/>
          </rPr>
          <t xml:space="preserve">Self-Employment/Independent Contractor Documentation and Calculation Procedures </t>
        </r>
        <r>
          <rPr>
            <b/>
            <sz val="10"/>
            <rFont val="Tahoma"/>
            <family val="2"/>
          </rPr>
          <t xml:space="preserve">
</t>
        </r>
        <r>
          <rPr>
            <sz val="10"/>
            <rFont val="Tahoma"/>
            <family val="2"/>
          </rPr>
          <t xml:space="preserve">
1.  Documentation Procedures
The Agency and IRS views persons receiving income as referenced above as self-employed/independent contractor.  You are self-employed/ independent contractor if you:
 Carry on a trade or business as a sole proprietor,
 Are a member of a partnership, or
 Are in business for yourself in any other way.
In accordance with the Internal Revenue Service (IRS) Publication 17; a person with net earnings from self-employment of $400 or more each year is required to report their earnings on a Schedule C and pay self-employment tax by filing a Schedule SE attached to their Form 1040.    
The Borrower or Management Company shall document
Self-Employment/Independent Contractor income as follows:
 Self-Employment/Independent Contractor Certification must be notarized;
 Copies of Federal and State income tax returns for the immediate preceding calendar year; and 
 The most recent Profit and Loss Statement(s).
Note:  The method indicated above relates to a self-employment/independent contractor, (i.e., babysitter, nail beautician, day labor) which in many cases are individuals receiving paychecks or cash for their services rather than a pay stub.  
A paycheck is not an acceptable form of income verification; therefore, it is necessary to use the above referenced documents to verify this income.  Residents who are independent contractors and work sporadically throughout the year are to be informed of this verification requirement at move-in.    
2.  Calculation Procedures
The highest annualized amount of Net Profit Income determined by the above three (3) methods is to be used as the qualifying annual income amount.</t>
        </r>
        <r>
          <rPr>
            <b/>
            <sz val="10"/>
            <rFont val="Tahoma"/>
            <family val="2"/>
          </rPr>
          <t xml:space="preserve">
</t>
        </r>
        <r>
          <rPr>
            <b/>
            <u val="single"/>
            <sz val="10"/>
            <rFont val="Tahoma"/>
            <family val="2"/>
          </rPr>
          <t xml:space="preserve">Net Income from a Business Profession Documentation and Calculation Procedures </t>
        </r>
        <r>
          <rPr>
            <b/>
            <sz val="10"/>
            <rFont val="Tahoma"/>
            <family val="2"/>
          </rPr>
          <t xml:space="preserve">
</t>
        </r>
        <r>
          <rPr>
            <sz val="10"/>
            <rFont val="Tahoma"/>
            <family val="2"/>
          </rPr>
          <t xml:space="preserve">
1.  Documentation Procedures
The Borrower or Management Company shall document Net Income from a Business as follows:
 Copies of Federal and State income tax returns for the immediate preceding calendar year, and 
 The most recent Profit and Loss Statement(s).</t>
        </r>
        <r>
          <rPr>
            <b/>
            <sz val="8"/>
            <rFont val="Tahoma"/>
            <family val="2"/>
          </rPr>
          <t xml:space="preserve">
</t>
        </r>
      </text>
    </comment>
    <comment ref="O72" authorId="0">
      <text>
        <r>
          <rPr>
            <b/>
            <u val="single"/>
            <sz val="10"/>
            <rFont val="Tahoma"/>
            <family val="2"/>
          </rPr>
          <t xml:space="preserve">Student Financial Assistance
</t>
        </r>
        <r>
          <rPr>
            <sz val="10"/>
            <rFont val="Tahoma"/>
            <family val="2"/>
          </rPr>
          <t>Student Financial Assistance included in annual income is any financial assistance that a student receives in excess of tuition (e.g., athletic and academic scholarships) and that the student receives (1) under the Higher Education Act, (2) from private sources, or (3) from an institution of higher education as defined by the Higher Education Act of 1965. Financial assistance does not include loan proceeds for the purposes of determining income. Households exempt from including Student Financial Assistance in the total household annual income are as follows:
• Any student over the age of 23 with dependent children; or
• Any student residing with his or her parents as a dependent under the age of 24.</t>
        </r>
        <r>
          <rPr>
            <b/>
            <sz val="10"/>
            <rFont val="Tahoma"/>
            <family val="2"/>
          </rPr>
          <t xml:space="preserve">
</t>
        </r>
        <r>
          <rPr>
            <b/>
            <u val="single"/>
            <sz val="10"/>
            <rFont val="Tahoma"/>
            <family val="2"/>
          </rPr>
          <t xml:space="preserve">Student 
</t>
        </r>
        <r>
          <rPr>
            <sz val="10"/>
            <rFont val="Tahoma"/>
            <family val="2"/>
          </rPr>
          <t>A student is defined as an individual who, during the past five calendar months has been enrolled as a full-time student or has carried a full load.  “Full load” is defined as the number of hours or courses that qualifies a person as a full-time student at a particular school.  Each school should be contacted to determine the number of hours that constitutes a full load.  In no event will the occupants of a unit be considered as qualified tenants if all occupants of that unit are full-time students, unless one of the following student exemptions are met:
• Household member(s) receiving assistance under the Title IV of Social Security Act (AFDC/TANF);
• Household member(s) that were formerly in the foster care system;
• Household member(s) enrolled in a job training program receiving assistance through the Job Training Participation Act (JTPA);
• Single Parent (parent and child[ren] not dependents of another individual); or
• Married and eligible to file a joint tax return.</t>
        </r>
      </text>
    </comment>
    <comment ref="O9" authorId="0">
      <text>
        <r>
          <rPr>
            <b/>
            <u val="single"/>
            <sz val="10"/>
            <rFont val="Tahoma"/>
            <family val="2"/>
          </rPr>
          <t>Employment Verification form and 
Income Calculation Procedures</t>
        </r>
        <r>
          <rPr>
            <b/>
            <sz val="10"/>
            <rFont val="Tahoma"/>
            <family val="2"/>
          </rPr>
          <t xml:space="preserve">
</t>
        </r>
        <r>
          <rPr>
            <sz val="10"/>
            <rFont val="Tahoma"/>
            <family val="2"/>
          </rPr>
          <t xml:space="preserve">
The Borrower or Management Company shall document a minimum of  two (2) attempts in obtaining a completed Employment Verification form.</t>
        </r>
        <r>
          <rPr>
            <b/>
            <sz val="8"/>
            <rFont val="Tahoma"/>
            <family val="2"/>
          </rPr>
          <t xml:space="preserve">
</t>
        </r>
      </text>
    </comment>
    <comment ref="O62" authorId="0">
      <text>
        <r>
          <rPr>
            <b/>
            <u val="single"/>
            <sz val="10"/>
            <rFont val="Tahoma"/>
            <family val="2"/>
          </rPr>
          <t xml:space="preserve">Self-Employment/Independent Contractor Documentation and Calculation Procedures </t>
        </r>
        <r>
          <rPr>
            <b/>
            <sz val="10"/>
            <rFont val="Tahoma"/>
            <family val="2"/>
          </rPr>
          <t xml:space="preserve">
</t>
        </r>
        <r>
          <rPr>
            <sz val="10"/>
            <rFont val="Tahoma"/>
            <family val="2"/>
          </rPr>
          <t xml:space="preserve">
1.  Documentation Procedures
The Agency and IRS views persons receiving income as referenced above as self-employed/independent contractor.  You are self-employed/ independent contractor if you:
 Carry on a trade or business as a sole proprietor,
 Are a member of a partnership, or
 Are in business for yourself in any other way.
In accordance with the Internal Revenue Service (IRS) Publication 17; a person with net earnings from self-employment of $400 or more each year is required to report their earnings on a Schedule C and pay self-employment tax by filing a Schedule SE attached to their Form 1040.    
The Borrower or Management Company shall document
Self-Employment/Independent Contractor income as follows:
 Self-Employment/Independent Contractor Certification must be notarized;
 Copies of Federal and State income tax returns for the immediate preceding calendar year; and 
 The most recent Profit and Loss Statement(s).
Note:  The method indicated above relates to a self-employment/independent contractor, (i.e., babysitter, nail beautician, day labor) which in many cases are individuals receiving paychecks or cash for their services rather than a pay stub.  
A paycheck is not an acceptable form of income verification; therefore, it is necessary to use the above referenced documents to verify this income.  Residents who are independent contractors and work sporadically throughout the year are to be informed of this verification requirement at move-in.    
2.  Calculation Procedures
The highest annualized amount of Net Profit Income determined by the above three (3) methods is to be used as the qualifying annual income amount.</t>
        </r>
        <r>
          <rPr>
            <b/>
            <sz val="10"/>
            <rFont val="Tahoma"/>
            <family val="2"/>
          </rPr>
          <t xml:space="preserve">
</t>
        </r>
        <r>
          <rPr>
            <b/>
            <u val="single"/>
            <sz val="10"/>
            <rFont val="Tahoma"/>
            <family val="2"/>
          </rPr>
          <t xml:space="preserve">Net Income from a Business Profession Documentation and Calculation Procedures </t>
        </r>
        <r>
          <rPr>
            <b/>
            <sz val="10"/>
            <rFont val="Tahoma"/>
            <family val="2"/>
          </rPr>
          <t xml:space="preserve">
</t>
        </r>
        <r>
          <rPr>
            <sz val="10"/>
            <rFont val="Tahoma"/>
            <family val="2"/>
          </rPr>
          <t xml:space="preserve">
1.  Documentation Procedures
The Borrower or Management Company shall document Net Income from a Business as follows:
 Copies of Federal and State income tax returns for the immediate preceding calendar year, and 
 The most recent Profit and Loss Statement(s).</t>
        </r>
        <r>
          <rPr>
            <b/>
            <sz val="8"/>
            <rFont val="Tahoma"/>
            <family val="2"/>
          </rPr>
          <t xml:space="preserve">
</t>
        </r>
      </text>
    </comment>
    <comment ref="G9" authorId="0">
      <text>
        <r>
          <rPr>
            <b/>
            <u val="single"/>
            <sz val="10"/>
            <rFont val="Tahoma"/>
            <family val="2"/>
          </rPr>
          <t>Employment Verification form and 
Income Calculation Procedures</t>
        </r>
        <r>
          <rPr>
            <b/>
            <sz val="10"/>
            <rFont val="Tahoma"/>
            <family val="2"/>
          </rPr>
          <t xml:space="preserve">
</t>
        </r>
        <r>
          <rPr>
            <sz val="10"/>
            <rFont val="Tahoma"/>
            <family val="2"/>
          </rPr>
          <t xml:space="preserve">
The Borrower or Management Company shall document a minimum of  two (2) attempts in obtaining a completed Employment Verification form.</t>
        </r>
        <r>
          <rPr>
            <b/>
            <sz val="8"/>
            <rFont val="Tahoma"/>
            <family val="2"/>
          </rPr>
          <t xml:space="preserve">
</t>
        </r>
      </text>
    </comment>
  </commentList>
</comments>
</file>

<file path=xl/comments4.xml><?xml version="1.0" encoding="utf-8"?>
<comments xmlns="http://schemas.openxmlformats.org/spreadsheetml/2006/main">
  <authors>
    <author>SHRA</author>
  </authors>
  <commentList>
    <comment ref="G62" authorId="0">
      <text>
        <r>
          <rPr>
            <b/>
            <u val="single"/>
            <sz val="10"/>
            <rFont val="Tahoma"/>
            <family val="2"/>
          </rPr>
          <t xml:space="preserve">Self-Employment/Independent Contractor Documentation and Calculation Procedures </t>
        </r>
        <r>
          <rPr>
            <b/>
            <sz val="10"/>
            <rFont val="Tahoma"/>
            <family val="2"/>
          </rPr>
          <t xml:space="preserve">
</t>
        </r>
        <r>
          <rPr>
            <sz val="10"/>
            <rFont val="Tahoma"/>
            <family val="2"/>
          </rPr>
          <t xml:space="preserve">
1.  Documentation Procedures
The Agency and IRS views persons receiving income as referenced above as self-employed/independent contractor.  You are self-employed/ independent contractor if you:
 Carry on a trade or business as a sole proprietor,
 Are a member of a partnership, or
 Are in business for yourself in any other way.
In accordance with the Internal Revenue Service (IRS) Publication 17; a person with net earnings from self-employment of $400 or more each year is required to report their earnings on a Schedule C and pay self-employment tax by filing a Schedule SE attached to their Form 1040.    
The Borrower or Management Company shall document
Self-Employment/Independent Contractor income as follows:
 Self-Employment/Independent Contractor Certification must be notarized;
 Copies of Federal and State income tax returns for the immediate preceding calendar year; and 
 The most recent Profit and Loss Statement(s).
Note:  The method indicated above relates to a self-employment/independent contractor, (i.e., babysitter, nail beautician, day labor) which in many cases are individuals receiving paychecks or cash for their services rather than a pay stub.  
A paycheck is not an acceptable form of income verification; therefore, it is necessary to use the above referenced documents to verify this income.  Residents who are independent contractors and work sporadically throughout the year are to be informed of this verification requirement at move-in.    
2.  Calculation Procedures
The highest annualized amount of Net Profit Income determined by the above three (3) methods is to be used as the qualifying annual income amount.</t>
        </r>
        <r>
          <rPr>
            <b/>
            <sz val="10"/>
            <rFont val="Tahoma"/>
            <family val="2"/>
          </rPr>
          <t xml:space="preserve">
</t>
        </r>
        <r>
          <rPr>
            <b/>
            <u val="single"/>
            <sz val="10"/>
            <rFont val="Tahoma"/>
            <family val="2"/>
          </rPr>
          <t xml:space="preserve">Net Income from a Business Profession Documentation and Calculation Procedures </t>
        </r>
        <r>
          <rPr>
            <b/>
            <sz val="10"/>
            <rFont val="Tahoma"/>
            <family val="2"/>
          </rPr>
          <t xml:space="preserve">
</t>
        </r>
        <r>
          <rPr>
            <sz val="10"/>
            <rFont val="Tahoma"/>
            <family val="2"/>
          </rPr>
          <t xml:space="preserve">
1.  Documentation Procedures
The Borrower or Management Company shall document Net Income from a Business as follows:
 Copies of Federal and State income tax returns for the immediate preceding calendar year, and 
 The most recent Profit and Loss Statement(s).</t>
        </r>
        <r>
          <rPr>
            <b/>
            <sz val="8"/>
            <rFont val="Tahoma"/>
            <family val="2"/>
          </rPr>
          <t xml:space="preserve">
</t>
        </r>
      </text>
    </comment>
    <comment ref="O72" authorId="0">
      <text>
        <r>
          <rPr>
            <b/>
            <u val="single"/>
            <sz val="10"/>
            <rFont val="Tahoma"/>
            <family val="2"/>
          </rPr>
          <t xml:space="preserve">Student Financial Assistance
</t>
        </r>
        <r>
          <rPr>
            <sz val="10"/>
            <rFont val="Tahoma"/>
            <family val="2"/>
          </rPr>
          <t>Student Financial Assistance included in annual income is any financial assistance that a student receives in excess of tuition (e.g., athletic and academic scholarships) and that the student receives (1) under the Higher Education Act, (2) from private sources, or (3) from an institution of higher education as defined by the Higher Education Act of 1965. Financial assistance does not include loan proceeds for the purposes of determining income. Households exempt from including Student Financial Assistance in the total household annual income are as follows:
• Any student over the age of 23 with dependent children; or
• Any student residing with his or her parents as a dependent under the age of 24.</t>
        </r>
        <r>
          <rPr>
            <b/>
            <sz val="10"/>
            <rFont val="Tahoma"/>
            <family val="2"/>
          </rPr>
          <t xml:space="preserve">
</t>
        </r>
        <r>
          <rPr>
            <b/>
            <u val="single"/>
            <sz val="10"/>
            <rFont val="Tahoma"/>
            <family val="2"/>
          </rPr>
          <t xml:space="preserve">Student 
</t>
        </r>
        <r>
          <rPr>
            <sz val="10"/>
            <rFont val="Tahoma"/>
            <family val="2"/>
          </rPr>
          <t>A student is defined as an individual who, during the past five calendar months has been enrolled as a full-time student or has carried a full load.  “Full load” is defined as the number of hours or courses that qualifies a person as a full-time student at a particular school.  Each school should be contacted to determine the number of hours that constitutes a full load.  In no event will the occupants of a unit be considered as qualified tenants if all occupants of that unit are full-time students, unless one of the following student exemptions are met:
• Household member(s) receiving assistance under the Title IV of Social Security Act (AFDC/TANF);
• Household member(s) that were formerly in the foster care system;
• Household member(s) enrolled in a job training program receiving assistance through the Job Training Participation Act (JTPA);
• Single Parent (parent and child[ren] not dependents of another individual); or
• Married and eligible to file a joint tax return.</t>
        </r>
      </text>
    </comment>
    <comment ref="O9" authorId="0">
      <text>
        <r>
          <rPr>
            <b/>
            <u val="single"/>
            <sz val="10"/>
            <rFont val="Tahoma"/>
            <family val="2"/>
          </rPr>
          <t>Employment Verification form and 
Income Calculation Procedures</t>
        </r>
        <r>
          <rPr>
            <b/>
            <sz val="10"/>
            <rFont val="Tahoma"/>
            <family val="2"/>
          </rPr>
          <t xml:space="preserve">
</t>
        </r>
        <r>
          <rPr>
            <sz val="10"/>
            <rFont val="Tahoma"/>
            <family val="2"/>
          </rPr>
          <t xml:space="preserve">
The Borrower or Management Company shall document a minimum of  two (2) attempts in obtaining a completed Employment Verification form.</t>
        </r>
        <r>
          <rPr>
            <b/>
            <sz val="8"/>
            <rFont val="Tahoma"/>
            <family val="2"/>
          </rPr>
          <t xml:space="preserve">
</t>
        </r>
      </text>
    </comment>
    <comment ref="O62" authorId="0">
      <text>
        <r>
          <rPr>
            <b/>
            <u val="single"/>
            <sz val="10"/>
            <rFont val="Tahoma"/>
            <family val="2"/>
          </rPr>
          <t xml:space="preserve">Self-Employment/Independent Contractor Documentation and Calculation Procedures </t>
        </r>
        <r>
          <rPr>
            <b/>
            <sz val="10"/>
            <rFont val="Tahoma"/>
            <family val="2"/>
          </rPr>
          <t xml:space="preserve">
</t>
        </r>
        <r>
          <rPr>
            <sz val="10"/>
            <rFont val="Tahoma"/>
            <family val="2"/>
          </rPr>
          <t xml:space="preserve">
1.  Documentation Procedures
The Agency and IRS views persons receiving income as referenced above as self-employed/independent contractor.  You are self-employed/ independent contractor if you:
 Carry on a trade or business as a sole proprietor,
 Are a member of a partnership, or
 Are in business for yourself in any other way.
In accordance with the Internal Revenue Service (IRS) Publication 17; a person with net earnings from self-employment of $400 or more each year is required to report their earnings on a Schedule C and pay self-employment tax by filing a Schedule SE attached to their Form 1040.    
The Borrower or Management Company shall document
Self-Employment/Independent Contractor income as follows:
 Self-Employment/Independent Contractor Certification must be notarized;
 Copies of Federal and State income tax returns for the immediate preceding calendar year; and 
 The most recent Profit and Loss Statement(s).
Note:  The method indicated above relates to a self-employment/independent contractor, (i.e., babysitter, nail beautician, day labor) which in many cases are individuals receiving paychecks or cash for their services rather than a pay stub.  
A paycheck is not an acceptable form of income verification; therefore, it is necessary to use the above referenced documents to verify this income.  Residents who are independent contractors and work sporadically throughout the year are to be informed of this verification requirement at move-in.    
2.  Calculation Procedures
The highest annualized amount of Net Profit Income determined by the above three (3) methods is to be used as the qualifying annual income amount.</t>
        </r>
        <r>
          <rPr>
            <b/>
            <sz val="10"/>
            <rFont val="Tahoma"/>
            <family val="2"/>
          </rPr>
          <t xml:space="preserve">
</t>
        </r>
        <r>
          <rPr>
            <b/>
            <u val="single"/>
            <sz val="10"/>
            <rFont val="Tahoma"/>
            <family val="2"/>
          </rPr>
          <t xml:space="preserve">Net Income from a Business Profession Documentation and Calculation Procedures </t>
        </r>
        <r>
          <rPr>
            <b/>
            <sz val="10"/>
            <rFont val="Tahoma"/>
            <family val="2"/>
          </rPr>
          <t xml:space="preserve">
</t>
        </r>
        <r>
          <rPr>
            <sz val="10"/>
            <rFont val="Tahoma"/>
            <family val="2"/>
          </rPr>
          <t xml:space="preserve">
1.  Documentation Procedures
The Borrower or Management Company shall document Net Income from a Business as follows:
 Copies of Federal and State income tax returns for the immediate preceding calendar year, and 
 The most recent Profit and Loss Statement(s).</t>
        </r>
        <r>
          <rPr>
            <b/>
            <sz val="8"/>
            <rFont val="Tahoma"/>
            <family val="2"/>
          </rPr>
          <t xml:space="preserve">
</t>
        </r>
      </text>
    </comment>
    <comment ref="G9" authorId="0">
      <text>
        <r>
          <rPr>
            <b/>
            <u val="single"/>
            <sz val="10"/>
            <rFont val="Tahoma"/>
            <family val="2"/>
          </rPr>
          <t>Employment Verification form and 
Income Calculation Procedures</t>
        </r>
        <r>
          <rPr>
            <b/>
            <sz val="10"/>
            <rFont val="Tahoma"/>
            <family val="2"/>
          </rPr>
          <t xml:space="preserve">
</t>
        </r>
        <r>
          <rPr>
            <sz val="10"/>
            <rFont val="Tahoma"/>
            <family val="2"/>
          </rPr>
          <t xml:space="preserve">
The Borrower or Management Company shall document a minimum of  two (2) attempts in obtaining a completed Employment Verification form.</t>
        </r>
        <r>
          <rPr>
            <b/>
            <sz val="8"/>
            <rFont val="Tahoma"/>
            <family val="2"/>
          </rPr>
          <t xml:space="preserve">
</t>
        </r>
      </text>
    </comment>
  </commentList>
</comments>
</file>

<file path=xl/comments5.xml><?xml version="1.0" encoding="utf-8"?>
<comments xmlns="http://schemas.openxmlformats.org/spreadsheetml/2006/main">
  <authors>
    <author>SHRA</author>
  </authors>
  <commentList>
    <comment ref="G62" authorId="0">
      <text>
        <r>
          <rPr>
            <b/>
            <u val="single"/>
            <sz val="10"/>
            <rFont val="Tahoma"/>
            <family val="2"/>
          </rPr>
          <t xml:space="preserve">Self-Employment/Independent Contractor Documentation and Calculation Procedures </t>
        </r>
        <r>
          <rPr>
            <b/>
            <sz val="10"/>
            <rFont val="Tahoma"/>
            <family val="2"/>
          </rPr>
          <t xml:space="preserve">
</t>
        </r>
        <r>
          <rPr>
            <sz val="10"/>
            <rFont val="Tahoma"/>
            <family val="2"/>
          </rPr>
          <t xml:space="preserve">
1.  Documentation Procedures
The Agency and IRS views persons receiving income as referenced above as self-employed/independent contractor.  You are self-employed/ independent contractor if you:
 Carry on a trade or business as a sole proprietor,
 Are a member of a partnership, or
 Are in business for yourself in any other way.
In accordance with the Internal Revenue Service (IRS) Publication 17; a person with net earnings from self-employment of $400 or more each year is required to report their earnings on a Schedule C and pay self-employment tax by filing a Schedule SE attached to their Form 1040.    
The Borrower or Management Company shall document
Self-Employment/Independent Contractor income as follows:
 Self-Employment/Independent Contractor Certification must be notarized;
 Copies of Federal and State income tax returns for the immediate preceding calendar year; and 
 The most recent Profit and Loss Statement(s).
Note:  The method indicated above relates to a self-employment/independent contractor, (i.e., babysitter, nail beautician, day labor) which in many cases are individuals receiving paychecks or cash for their services rather than a pay stub.  
A paycheck is not an acceptable form of income verification; therefore, it is necessary to use the above referenced documents to verify this income.  Residents who are independent contractors and work sporadically throughout the year are to be informed of this verification requirement at move-in.    
2.  Calculation Procedures
The highest annualized amount of Net Profit Income determined by the above three (3) methods is to be used as the qualifying annual income amount.</t>
        </r>
        <r>
          <rPr>
            <b/>
            <sz val="10"/>
            <rFont val="Tahoma"/>
            <family val="2"/>
          </rPr>
          <t xml:space="preserve">
</t>
        </r>
        <r>
          <rPr>
            <b/>
            <u val="single"/>
            <sz val="10"/>
            <rFont val="Tahoma"/>
            <family val="2"/>
          </rPr>
          <t xml:space="preserve">Net Income from a Business Profession Documentation and Calculation Procedures </t>
        </r>
        <r>
          <rPr>
            <b/>
            <sz val="10"/>
            <rFont val="Tahoma"/>
            <family val="2"/>
          </rPr>
          <t xml:space="preserve">
</t>
        </r>
        <r>
          <rPr>
            <sz val="10"/>
            <rFont val="Tahoma"/>
            <family val="2"/>
          </rPr>
          <t xml:space="preserve">
1.  Documentation Procedures
The Borrower or Management Company shall document Net Income from a Business as follows:
 Copies of Federal and State income tax returns for the immediate preceding calendar year, and 
 The most recent Profit and Loss Statement(s).</t>
        </r>
        <r>
          <rPr>
            <b/>
            <sz val="8"/>
            <rFont val="Tahoma"/>
            <family val="2"/>
          </rPr>
          <t xml:space="preserve">
</t>
        </r>
      </text>
    </comment>
    <comment ref="O72" authorId="0">
      <text>
        <r>
          <rPr>
            <b/>
            <u val="single"/>
            <sz val="10"/>
            <rFont val="Tahoma"/>
            <family val="2"/>
          </rPr>
          <t xml:space="preserve">Student Financial Assistance
</t>
        </r>
        <r>
          <rPr>
            <sz val="10"/>
            <rFont val="Tahoma"/>
            <family val="2"/>
          </rPr>
          <t>Student Financial Assistance included in annual income is any financial assistance that a student receives in excess of tuition (e.g., athletic and academic scholarships) and that the student receives (1) under the Higher Education Act, (2) from private sources, or (3) from an institution of higher education as defined by the Higher Education Act of 1965. Financial assistance does not include loan proceeds for the purposes of determining income. Households exempt from including Student Financial Assistance in the total household annual income are as follows:
• Any student over the age of 23 with dependent children; or
• Any student residing with his or her parents as a dependent under the age of 24.</t>
        </r>
        <r>
          <rPr>
            <b/>
            <sz val="10"/>
            <rFont val="Tahoma"/>
            <family val="2"/>
          </rPr>
          <t xml:space="preserve">
</t>
        </r>
        <r>
          <rPr>
            <b/>
            <u val="single"/>
            <sz val="10"/>
            <rFont val="Tahoma"/>
            <family val="2"/>
          </rPr>
          <t xml:space="preserve">Student 
</t>
        </r>
        <r>
          <rPr>
            <sz val="10"/>
            <rFont val="Tahoma"/>
            <family val="2"/>
          </rPr>
          <t>A student is defined as an individual who, during the past five calendar months has been enrolled as a full-time student or has carried a full load.  “Full load” is defined as the number of hours or courses that qualifies a person as a full-time student at a particular school.  Each school should be contacted to determine the number of hours that constitutes a full load.  In no event will the occupants of a unit be considered as qualified tenants if all occupants of that unit are full-time students, unless one of the following student exemptions are met:
• Household member(s) receiving assistance under the Title IV of Social Security Act (AFDC/TANF);
• Household member(s) that were formerly in the foster care system;
• Household member(s) enrolled in a job training program receiving assistance through the Job Training Participation Act (JTPA);
• Single Parent (parent and child[ren] not dependents of another individual); or
• Married and eligible to file a joint tax return.</t>
        </r>
      </text>
    </comment>
    <comment ref="O9" authorId="0">
      <text>
        <r>
          <rPr>
            <b/>
            <u val="single"/>
            <sz val="10"/>
            <rFont val="Tahoma"/>
            <family val="2"/>
          </rPr>
          <t>Employment Verification form and 
Income Calculation Procedures</t>
        </r>
        <r>
          <rPr>
            <b/>
            <sz val="10"/>
            <rFont val="Tahoma"/>
            <family val="2"/>
          </rPr>
          <t xml:space="preserve">
</t>
        </r>
        <r>
          <rPr>
            <sz val="10"/>
            <rFont val="Tahoma"/>
            <family val="2"/>
          </rPr>
          <t xml:space="preserve">
The Borrower or Management Company shall document a minimum of  two (2) attempts in obtaining a completed Employment Verification form.</t>
        </r>
        <r>
          <rPr>
            <b/>
            <sz val="8"/>
            <rFont val="Tahoma"/>
            <family val="2"/>
          </rPr>
          <t xml:space="preserve">
</t>
        </r>
      </text>
    </comment>
    <comment ref="O62" authorId="0">
      <text>
        <r>
          <rPr>
            <b/>
            <u val="single"/>
            <sz val="10"/>
            <rFont val="Tahoma"/>
            <family val="2"/>
          </rPr>
          <t xml:space="preserve">Self-Employment/Independent Contractor Documentation and Calculation Procedures </t>
        </r>
        <r>
          <rPr>
            <b/>
            <sz val="10"/>
            <rFont val="Tahoma"/>
            <family val="2"/>
          </rPr>
          <t xml:space="preserve">
</t>
        </r>
        <r>
          <rPr>
            <sz val="10"/>
            <rFont val="Tahoma"/>
            <family val="2"/>
          </rPr>
          <t xml:space="preserve">
1.  Documentation Procedures
The Agency and IRS views persons receiving income as referenced above as self-employed/independent contractor.  You are self-employed/ independent contractor if you:
 Carry on a trade or business as a sole proprietor,
 Are a member of a partnership, or
 Are in business for yourself in any other way.
In accordance with the Internal Revenue Service (IRS) Publication 17; a person with net earnings from self-employment of $400 or more each year is required to report their earnings on a Schedule C and pay self-employment tax by filing a Schedule SE attached to their Form 1040.    
The Borrower or Management Company shall document
Self-Employment/Independent Contractor income as follows:
 Self-Employment/Independent Contractor Certification must be notarized;
 Copies of Federal and State income tax returns for the immediate preceding calendar year; and 
 The most recent Profit and Loss Statement(s).
Note:  The method indicated above relates to a self-employment/independent contractor, (i.e., babysitter, nail beautician, day labor) which in many cases are individuals receiving paychecks or cash for their services rather than a pay stub.  
A paycheck is not an acceptable form of income verification; therefore, it is necessary to use the above referenced documents to verify this income.  Residents who are independent contractors and work sporadically throughout the year are to be informed of this verification requirement at move-in.    
2.  Calculation Procedures
The highest annualized amount of Net Profit Income determined by the above three (3) methods is to be used as the qualifying annual income amount.</t>
        </r>
        <r>
          <rPr>
            <b/>
            <sz val="10"/>
            <rFont val="Tahoma"/>
            <family val="2"/>
          </rPr>
          <t xml:space="preserve">
</t>
        </r>
        <r>
          <rPr>
            <b/>
            <u val="single"/>
            <sz val="10"/>
            <rFont val="Tahoma"/>
            <family val="2"/>
          </rPr>
          <t xml:space="preserve">Net Income from a Business Profession Documentation and Calculation Procedures </t>
        </r>
        <r>
          <rPr>
            <b/>
            <sz val="10"/>
            <rFont val="Tahoma"/>
            <family val="2"/>
          </rPr>
          <t xml:space="preserve">
</t>
        </r>
        <r>
          <rPr>
            <sz val="10"/>
            <rFont val="Tahoma"/>
            <family val="2"/>
          </rPr>
          <t xml:space="preserve">
1.  Documentation Procedures
The Borrower or Management Company shall document Net Income from a Business as follows:
 Copies of Federal and State income tax returns for the immediate preceding calendar year, and 
 The most recent Profit and Loss Statement(s).</t>
        </r>
        <r>
          <rPr>
            <b/>
            <sz val="8"/>
            <rFont val="Tahoma"/>
            <family val="2"/>
          </rPr>
          <t xml:space="preserve">
</t>
        </r>
      </text>
    </comment>
    <comment ref="G9" authorId="0">
      <text>
        <r>
          <rPr>
            <b/>
            <u val="single"/>
            <sz val="10"/>
            <rFont val="Tahoma"/>
            <family val="2"/>
          </rPr>
          <t>Employment Verification form and 
Income Calculation Procedures</t>
        </r>
        <r>
          <rPr>
            <b/>
            <sz val="10"/>
            <rFont val="Tahoma"/>
            <family val="2"/>
          </rPr>
          <t xml:space="preserve">
</t>
        </r>
        <r>
          <rPr>
            <sz val="10"/>
            <rFont val="Tahoma"/>
            <family val="2"/>
          </rPr>
          <t xml:space="preserve">
The Borrower or Management Company shall document a minimum of  two (2) attempts in obtaining a completed Employment Verification form.</t>
        </r>
        <r>
          <rPr>
            <b/>
            <sz val="8"/>
            <rFont val="Tahoma"/>
            <family val="2"/>
          </rPr>
          <t xml:space="preserve">
</t>
        </r>
      </text>
    </comment>
  </commentList>
</comments>
</file>

<file path=xl/comments6.xml><?xml version="1.0" encoding="utf-8"?>
<comments xmlns="http://schemas.openxmlformats.org/spreadsheetml/2006/main">
  <authors>
    <author>SHRA</author>
  </authors>
  <commentList>
    <comment ref="G62" authorId="0">
      <text>
        <r>
          <rPr>
            <b/>
            <u val="single"/>
            <sz val="10"/>
            <rFont val="Tahoma"/>
            <family val="2"/>
          </rPr>
          <t xml:space="preserve">Self-Employment/Independent Contractor Documentation and Calculation Procedures </t>
        </r>
        <r>
          <rPr>
            <b/>
            <sz val="10"/>
            <rFont val="Tahoma"/>
            <family val="2"/>
          </rPr>
          <t xml:space="preserve">
</t>
        </r>
        <r>
          <rPr>
            <sz val="10"/>
            <rFont val="Tahoma"/>
            <family val="2"/>
          </rPr>
          <t xml:space="preserve">
1.  Documentation Procedures
The Agency and IRS views persons receiving income as referenced above as self-employed/independent contractor.  You are self-employed/ independent contractor if you:
 Carry on a trade or business as a sole proprietor,
 Are a member of a partnership, or
 Are in business for yourself in any other way.
In accordance with the Internal Revenue Service (IRS) Publication 17; a person with net earnings from self-employment of $400 or more each year is required to report their earnings on a Schedule C and pay self-employment tax by filing a Schedule SE attached to their Form 1040.    
The Borrower or Management Company shall document
Self-Employment/Independent Contractor income as follows:
 Self-Employment/Independent Contractor Certification must be notarized;
 Copies of Federal and State income tax returns for the immediate preceding calendar year; and 
 The most recent Profit and Loss Statement(s).
Note:  The method indicated above relates to a self-employment/independent contractor, (i.e., babysitter, nail beautician, day labor) which in many cases are individuals receiving paychecks or cash for their services rather than a pay stub.  
A paycheck is not an acceptable form of income verification; therefore, it is necessary to use the above referenced documents to verify this income.  Residents who are independent contractors and work sporadically throughout the year are to be informed of this verification requirement at move-in.    
2.  Calculation Procedures
The highest annualized amount of Net Profit Income determined by the above three (3) methods is to be used as the qualifying annual income amount.</t>
        </r>
        <r>
          <rPr>
            <b/>
            <sz val="10"/>
            <rFont val="Tahoma"/>
            <family val="2"/>
          </rPr>
          <t xml:space="preserve">
</t>
        </r>
        <r>
          <rPr>
            <b/>
            <u val="single"/>
            <sz val="10"/>
            <rFont val="Tahoma"/>
            <family val="2"/>
          </rPr>
          <t xml:space="preserve">Net Income from a Business Profession Documentation and Calculation Procedures </t>
        </r>
        <r>
          <rPr>
            <b/>
            <sz val="10"/>
            <rFont val="Tahoma"/>
            <family val="2"/>
          </rPr>
          <t xml:space="preserve">
</t>
        </r>
        <r>
          <rPr>
            <sz val="10"/>
            <rFont val="Tahoma"/>
            <family val="2"/>
          </rPr>
          <t xml:space="preserve">
1.  Documentation Procedures
The Borrower or Management Company shall document Net Income from a Business as follows:
 Copies of Federal and State income tax returns for the immediate preceding calendar year, and 
 The most recent Profit and Loss Statement(s).</t>
        </r>
        <r>
          <rPr>
            <b/>
            <sz val="8"/>
            <rFont val="Tahoma"/>
            <family val="2"/>
          </rPr>
          <t xml:space="preserve">
</t>
        </r>
      </text>
    </comment>
    <comment ref="O72" authorId="0">
      <text>
        <r>
          <rPr>
            <b/>
            <u val="single"/>
            <sz val="10"/>
            <rFont val="Tahoma"/>
            <family val="2"/>
          </rPr>
          <t xml:space="preserve">Student Financial Assistance
</t>
        </r>
        <r>
          <rPr>
            <sz val="10"/>
            <rFont val="Tahoma"/>
            <family val="2"/>
          </rPr>
          <t>Student Financial Assistance included in annual income is any financial assistance that a student receives in excess of tuition (e.g., athletic and academic scholarships) and that the student receives (1) under the Higher Education Act, (2) from private sources, or (3) from an institution of higher education as defined by the Higher Education Act of 1965. Financial assistance does not include loan proceeds for the purposes of determining income. Households exempt from including Student Financial Assistance in the total household annual income are as follows:
• Any student over the age of 23 with dependent children; or
• Any student residing with his or her parents as a dependent under the age of 24.</t>
        </r>
        <r>
          <rPr>
            <b/>
            <sz val="10"/>
            <rFont val="Tahoma"/>
            <family val="2"/>
          </rPr>
          <t xml:space="preserve">
</t>
        </r>
        <r>
          <rPr>
            <b/>
            <u val="single"/>
            <sz val="10"/>
            <rFont val="Tahoma"/>
            <family val="2"/>
          </rPr>
          <t xml:space="preserve">Student 
</t>
        </r>
        <r>
          <rPr>
            <sz val="10"/>
            <rFont val="Tahoma"/>
            <family val="2"/>
          </rPr>
          <t>A student is defined as an individual who, during the past five calendar months has been enrolled as a full-time student or has carried a full load.  “Full load” is defined as the number of hours or courses that qualifies a person as a full-time student at a particular school.  Each school should be contacted to determine the number of hours that constitutes a full load.  In no event will the occupants of a unit be considered as qualified tenants if all occupants of that unit are full-time students, unless one of the following student exemptions are met:
• Household member(s) receiving assistance under the Title IV of Social Security Act (AFDC/TANF);
• Household member(s) that were formerly in the foster care system;
• Household member(s) enrolled in a job training program receiving assistance through the Job Training Participation Act (JTPA);
• Single Parent (parent and child[ren] not dependents of another individual); or
• Married and eligible to file a joint tax return.</t>
        </r>
      </text>
    </comment>
    <comment ref="O9" authorId="0">
      <text>
        <r>
          <rPr>
            <b/>
            <u val="single"/>
            <sz val="10"/>
            <rFont val="Tahoma"/>
            <family val="2"/>
          </rPr>
          <t>Employment Verification form and 
Income Calculation Procedures</t>
        </r>
        <r>
          <rPr>
            <b/>
            <sz val="10"/>
            <rFont val="Tahoma"/>
            <family val="2"/>
          </rPr>
          <t xml:space="preserve">
</t>
        </r>
        <r>
          <rPr>
            <sz val="10"/>
            <rFont val="Tahoma"/>
            <family val="2"/>
          </rPr>
          <t xml:space="preserve">
The Borrower or Management Company shall document a minimum of  two (2) attempts in obtaining a completed Employment Verification form.</t>
        </r>
        <r>
          <rPr>
            <b/>
            <sz val="8"/>
            <rFont val="Tahoma"/>
            <family val="2"/>
          </rPr>
          <t xml:space="preserve">
</t>
        </r>
      </text>
    </comment>
    <comment ref="O62" authorId="0">
      <text>
        <r>
          <rPr>
            <b/>
            <u val="single"/>
            <sz val="10"/>
            <rFont val="Tahoma"/>
            <family val="2"/>
          </rPr>
          <t xml:space="preserve">Self-Employment/Independent Contractor Documentation and Calculation Procedures </t>
        </r>
        <r>
          <rPr>
            <b/>
            <sz val="10"/>
            <rFont val="Tahoma"/>
            <family val="2"/>
          </rPr>
          <t xml:space="preserve">
</t>
        </r>
        <r>
          <rPr>
            <sz val="10"/>
            <rFont val="Tahoma"/>
            <family val="2"/>
          </rPr>
          <t xml:space="preserve">
1.  Documentation Procedures
The Agency and IRS views persons receiving income as referenced above as self-employed/independent contractor.  You are self-employed/ independent contractor if you:
 Carry on a trade or business as a sole proprietor,
 Are a member of a partnership, or
 Are in business for yourself in any other way.
In accordance with the Internal Revenue Service (IRS) Publication 17; a person with net earnings from self-employment of $400 or more each year is required to report their earnings on a Schedule C and pay self-employment tax by filing a Schedule SE attached to their Form 1040.    
The Borrower or Management Company shall document
Self-Employment/Independent Contractor income as follows:
 Self-Employment/Independent Contractor Certification must be notarized;
 Copies of Federal and State income tax returns for the immediate preceding calendar year; and 
 The most recent Profit and Loss Statement(s).
Note:  The method indicated above relates to a self-employment/independent contractor, (i.e., babysitter, nail beautician, day labor) which in many cases are individuals receiving paychecks or cash for their services rather than a pay stub.  
A paycheck is not an acceptable form of income verification; therefore, it is necessary to use the above referenced documents to verify this income.  Residents who are independent contractors and work sporadically throughout the year are to be informed of this verification requirement at move-in.    
2.  Calculation Procedures
The highest annualized amount of Net Profit Income determined by the above three (3) methods is to be used as the qualifying annual income amount.</t>
        </r>
        <r>
          <rPr>
            <b/>
            <sz val="10"/>
            <rFont val="Tahoma"/>
            <family val="2"/>
          </rPr>
          <t xml:space="preserve">
</t>
        </r>
        <r>
          <rPr>
            <b/>
            <u val="single"/>
            <sz val="10"/>
            <rFont val="Tahoma"/>
            <family val="2"/>
          </rPr>
          <t xml:space="preserve">Net Income from a Business Profession Documentation and Calculation Procedures </t>
        </r>
        <r>
          <rPr>
            <b/>
            <sz val="10"/>
            <rFont val="Tahoma"/>
            <family val="2"/>
          </rPr>
          <t xml:space="preserve">
</t>
        </r>
        <r>
          <rPr>
            <sz val="10"/>
            <rFont val="Tahoma"/>
            <family val="2"/>
          </rPr>
          <t xml:space="preserve">
1.  Documentation Procedures
The Borrower or Management Company shall document Net Income from a Business as follows:
 Copies of Federal and State income tax returns for the immediate preceding calendar year, and 
 The most recent Profit and Loss Statement(s).</t>
        </r>
        <r>
          <rPr>
            <b/>
            <sz val="8"/>
            <rFont val="Tahoma"/>
            <family val="2"/>
          </rPr>
          <t xml:space="preserve">
</t>
        </r>
      </text>
    </comment>
    <comment ref="G9" authorId="0">
      <text>
        <r>
          <rPr>
            <b/>
            <u val="single"/>
            <sz val="10"/>
            <rFont val="Tahoma"/>
            <family val="2"/>
          </rPr>
          <t>Employment Verification form and 
Income Calculation Procedures</t>
        </r>
        <r>
          <rPr>
            <b/>
            <sz val="10"/>
            <rFont val="Tahoma"/>
            <family val="2"/>
          </rPr>
          <t xml:space="preserve">
</t>
        </r>
        <r>
          <rPr>
            <sz val="10"/>
            <rFont val="Tahoma"/>
            <family val="2"/>
          </rPr>
          <t xml:space="preserve">
The Borrower or Management Company shall document a minimum of  two (2) attempts in obtaining a completed Employment Verification form.</t>
        </r>
        <r>
          <rPr>
            <b/>
            <sz val="8"/>
            <rFont val="Tahoma"/>
            <family val="2"/>
          </rPr>
          <t xml:space="preserve">
</t>
        </r>
      </text>
    </comment>
  </commentList>
</comments>
</file>

<file path=xl/sharedStrings.xml><?xml version="1.0" encoding="utf-8"?>
<sst xmlns="http://schemas.openxmlformats.org/spreadsheetml/2006/main" count="1506" uniqueCount="158">
  <si>
    <t>Unit Number</t>
  </si>
  <si>
    <t>Sub-total</t>
  </si>
  <si>
    <t>Commission</t>
  </si>
  <si>
    <t>Tips</t>
  </si>
  <si>
    <t>Bonus</t>
  </si>
  <si>
    <t>Weeks</t>
  </si>
  <si>
    <t>YTD Amount</t>
  </si>
  <si>
    <t>Monthly</t>
  </si>
  <si>
    <t>Annually</t>
  </si>
  <si>
    <t>Amount</t>
  </si>
  <si>
    <t>Amount(s)</t>
  </si>
  <si>
    <t>Imputed Income</t>
  </si>
  <si>
    <t>Asset(s)</t>
  </si>
  <si>
    <t>Other Income</t>
  </si>
  <si>
    <t>Weekly = 
52</t>
  </si>
  <si>
    <t>Monthly = 
12</t>
  </si>
  <si>
    <t>Quarterly = 
4</t>
  </si>
  <si>
    <t>Annually = 
1</t>
  </si>
  <si>
    <t>Daily = 
365</t>
  </si>
  <si>
    <t>Trimester = 
3</t>
  </si>
  <si>
    <t>Bi-Monthly = 
24</t>
  </si>
  <si>
    <t>Bi-Weekly = 
26</t>
  </si>
  <si>
    <t>Asset(s) Description</t>
  </si>
  <si>
    <t>Additional Pay</t>
  </si>
  <si>
    <t>Shift Differential</t>
  </si>
  <si>
    <t>Holiday</t>
  </si>
  <si>
    <t>Sunday</t>
  </si>
  <si>
    <t>Veterans Benefits</t>
  </si>
  <si>
    <t>Other Non-wage Income</t>
  </si>
  <si>
    <t>Reference List</t>
  </si>
  <si>
    <t>Source(s)</t>
  </si>
  <si>
    <t>CalWORKS</t>
  </si>
  <si>
    <t>Gross Profit</t>
  </si>
  <si>
    <t>Annual Income</t>
  </si>
  <si>
    <t>Monthly Income</t>
  </si>
  <si>
    <t>Member #</t>
  </si>
  <si>
    <t>Semi-Annually = 
2</t>
  </si>
  <si>
    <t>Property Name</t>
  </si>
  <si>
    <t>Information Re: Household Member Name</t>
  </si>
  <si>
    <t>Completed By Owner/Manager</t>
  </si>
  <si>
    <t>Other</t>
  </si>
  <si>
    <t xml:space="preserve">YTD Start </t>
  </si>
  <si>
    <t>YTD End</t>
  </si>
  <si>
    <t>Total Annual Other Income</t>
  </si>
  <si>
    <t>Interest Rate 
(IR)</t>
  </si>
  <si>
    <t>Daily = 
366 (Leap Year)</t>
  </si>
  <si>
    <t>Rule</t>
  </si>
  <si>
    <t>Frequency</t>
  </si>
  <si>
    <t xml:space="preserve">LEGEND: </t>
  </si>
  <si>
    <r>
      <t>Rule:</t>
    </r>
    <r>
      <rPr>
        <sz val="10"/>
        <rFont val="Arial"/>
        <family val="2"/>
      </rPr>
      <t xml:space="preserve"> </t>
    </r>
    <r>
      <rPr>
        <sz val="9.5"/>
        <rFont val="Arial"/>
        <family val="2"/>
      </rPr>
      <t>(Auto View): Place mouse over cell.  (Manual View): Right click and select Show or Hide Comment.</t>
    </r>
  </si>
  <si>
    <t>Frequency:</t>
  </si>
  <si>
    <t>Expenses</t>
  </si>
  <si>
    <t>Hours per Pay Period</t>
  </si>
  <si>
    <t>Complete colored cells</t>
  </si>
  <si>
    <t>1a:
Current Rate</t>
  </si>
  <si>
    <t>1b:
Current Rate</t>
  </si>
  <si>
    <t xml:space="preserve">1:Base Pay Calculation (BPC) - Use 1a or 1b </t>
  </si>
  <si>
    <t>Part I: Schedule C (Form 1040)</t>
  </si>
  <si>
    <t>Part II: Affidavit/Self-Certification</t>
  </si>
  <si>
    <t>Part III: Profit and Loss Statement</t>
  </si>
  <si>
    <t>Company/Business Name</t>
  </si>
  <si>
    <t>4:Anticipated Rate Increase (ARI) - Use 4a or 4b</t>
  </si>
  <si>
    <t>Self-Employment (SE) or Net Income from a Business (NIB) #1</t>
  </si>
  <si>
    <t>Self-Employment (SE) or Net Income from a Business (NIB) #2</t>
  </si>
  <si>
    <t>Total Highest SE or NIB #2 Income (Part I, II, or II)</t>
  </si>
  <si>
    <t xml:space="preserve">Net Profit </t>
  </si>
  <si>
    <t>Total Highest SE or NIB #1 Income (Part I, II, or II)</t>
  </si>
  <si>
    <t>1b:Sub-total</t>
  </si>
  <si>
    <t>1a:Sub-total</t>
  </si>
  <si>
    <t>Part I Total
(A+B+C+D)</t>
  </si>
  <si>
    <t>Part II Total
(E+F)</t>
  </si>
  <si>
    <t>Part III Total
(G+H)</t>
  </si>
  <si>
    <t>Tuition Cost</t>
  </si>
  <si>
    <t>Final Total Gross Income from All Sources for each Household Member</t>
  </si>
  <si>
    <t>Separate one time Payments (OTP), i.e., Annual Bonus</t>
  </si>
  <si>
    <r>
      <t xml:space="preserve">C: </t>
    </r>
    <r>
      <rPr>
        <sz val="12"/>
        <rFont val="Arial"/>
        <family val="2"/>
      </rPr>
      <t>AP Sub-total</t>
    </r>
  </si>
  <si>
    <r>
      <t xml:space="preserve">B: </t>
    </r>
    <r>
      <rPr>
        <sz val="12"/>
        <rFont val="Arial"/>
        <family val="2"/>
      </rPr>
      <t>Sub-total</t>
    </r>
  </si>
  <si>
    <r>
      <t xml:space="preserve">A: </t>
    </r>
    <r>
      <rPr>
        <sz val="12"/>
        <rFont val="Arial"/>
        <family val="2"/>
      </rPr>
      <t>Sub-total
       BPC</t>
    </r>
  </si>
  <si>
    <r>
      <t xml:space="preserve">D: </t>
    </r>
    <r>
      <rPr>
        <sz val="12"/>
        <rFont val="Arial"/>
        <family val="2"/>
      </rPr>
      <t>Highest ARI</t>
    </r>
  </si>
  <si>
    <r>
      <t xml:space="preserve">E: </t>
    </r>
    <r>
      <rPr>
        <sz val="12"/>
        <rFont val="Arial"/>
        <family val="2"/>
      </rPr>
      <t>Annually</t>
    </r>
  </si>
  <si>
    <r>
      <t xml:space="preserve">F: </t>
    </r>
    <r>
      <rPr>
        <sz val="12"/>
        <rFont val="Arial"/>
        <family val="2"/>
      </rPr>
      <t>OTP</t>
    </r>
  </si>
  <si>
    <r>
      <t xml:space="preserve">H: </t>
    </r>
    <r>
      <rPr>
        <sz val="12"/>
        <rFont val="Arial"/>
        <family val="2"/>
      </rPr>
      <t>OTP</t>
    </r>
  </si>
  <si>
    <r>
      <t>J:</t>
    </r>
    <r>
      <rPr>
        <sz val="12"/>
        <rFont val="Arial"/>
        <family val="2"/>
      </rPr>
      <t>Sub-total</t>
    </r>
  </si>
  <si>
    <t>Total Annual Student Financial Assistance (Excess of I-J)</t>
  </si>
  <si>
    <t>HM Name</t>
  </si>
  <si>
    <t>Income from Asset(s)</t>
  </si>
  <si>
    <t>Sub-totals</t>
  </si>
  <si>
    <t>3: Additional
     Pay (AP)</t>
  </si>
  <si>
    <t>2: Overtime 
    (OT) Rate</t>
  </si>
  <si>
    <t>4a: New Rate</t>
  </si>
  <si>
    <t>4a: Sub-total</t>
  </si>
  <si>
    <t>4b: % of Rate</t>
  </si>
  <si>
    <t>4b: Sub-total</t>
  </si>
  <si>
    <t>Section A</t>
  </si>
  <si>
    <t>Section B</t>
  </si>
  <si>
    <t>TOTAL A to F
+ Asset Income</t>
  </si>
  <si>
    <t>Section C</t>
  </si>
  <si>
    <t>Section D</t>
  </si>
  <si>
    <t>Section E</t>
  </si>
  <si>
    <t>Section F</t>
  </si>
  <si>
    <t>AFDC/TANF</t>
  </si>
  <si>
    <t xml:space="preserve">Alimony </t>
  </si>
  <si>
    <t xml:space="preserve">Child Support </t>
  </si>
  <si>
    <t>General Aide</t>
  </si>
  <si>
    <t>Pension/Retirement</t>
  </si>
  <si>
    <t>Recurring Gift</t>
  </si>
  <si>
    <t>State Disability Insurance</t>
  </si>
  <si>
    <t>Social Security Benefits</t>
  </si>
  <si>
    <t>Unemployment Benefits</t>
  </si>
  <si>
    <t>PART IV: Paystub Average</t>
  </si>
  <si>
    <t>Average</t>
  </si>
  <si>
    <t>Paystub total</t>
  </si>
  <si>
    <t>Part IV Total</t>
  </si>
  <si>
    <t>Current Value (Cu. V)</t>
  </si>
  <si>
    <t>Cash Value 
(Ca. V)</t>
  </si>
  <si>
    <t>Total Ca. V</t>
  </si>
  <si>
    <t xml:space="preserve">(Cu. V x IR)
Annual Income  </t>
  </si>
  <si>
    <t xml:space="preserve">(Enter Manually)
Annual Income  </t>
  </si>
  <si>
    <t># of Paystubs</t>
  </si>
  <si>
    <t>AI from Asset</t>
  </si>
  <si>
    <t>Total Annual Income (AI)</t>
  </si>
  <si>
    <t>Annual</t>
  </si>
  <si>
    <t>Ca. V of Asset</t>
  </si>
  <si>
    <t xml:space="preserve">Other Public Assistance </t>
  </si>
  <si>
    <t xml:space="preserve">Supplemental Security Income </t>
  </si>
  <si>
    <t xml:space="preserve">PART II: VOE Year-to-Date (YTD) </t>
  </si>
  <si>
    <t xml:space="preserve">PART III: Paystub YTD </t>
  </si>
  <si>
    <t>Gross 
Amount</t>
  </si>
  <si>
    <t>Pay Period
Dates</t>
  </si>
  <si>
    <t>PART I: VOE Regular Income</t>
  </si>
  <si>
    <t>Student Financial Assistance-HCV/Section 8 Programs (Exclude Loans)</t>
  </si>
  <si>
    <t>Average OT Hrs per Week</t>
  </si>
  <si>
    <r>
      <t>I</t>
    </r>
    <r>
      <rPr>
        <sz val="12"/>
        <rFont val="Arial"/>
        <family val="2"/>
      </rPr>
      <t>:Assistance Sub-total</t>
    </r>
  </si>
  <si>
    <t xml:space="preserve">% Increase </t>
  </si>
  <si>
    <r>
      <t xml:space="preserve">F: </t>
    </r>
    <r>
      <rPr>
        <sz val="12"/>
        <rFont val="Arial"/>
        <family val="2"/>
      </rPr>
      <t>Annually</t>
    </r>
  </si>
  <si>
    <r>
      <t xml:space="preserve">G: </t>
    </r>
    <r>
      <rPr>
        <sz val="12"/>
        <rFont val="Arial"/>
        <family val="2"/>
      </rPr>
      <t>OTP</t>
    </r>
  </si>
  <si>
    <t>Part II Total
(F+G)</t>
  </si>
  <si>
    <t>Part III Total
(H+I)</t>
  </si>
  <si>
    <r>
      <t xml:space="preserve">H: </t>
    </r>
    <r>
      <rPr>
        <sz val="12"/>
        <rFont val="Arial"/>
        <family val="2"/>
      </rPr>
      <t>Annually</t>
    </r>
  </si>
  <si>
    <r>
      <t xml:space="preserve">I: </t>
    </r>
    <r>
      <rPr>
        <sz val="12"/>
        <rFont val="Arial"/>
        <family val="2"/>
      </rPr>
      <t>OTP</t>
    </r>
  </si>
  <si>
    <t>Average Hrs 
per Week</t>
  </si>
  <si>
    <t>2: Overtime 
 (OT) Rate 1</t>
  </si>
  <si>
    <t>Sacramento Housing and Redevelopment Agency (Agency)</t>
  </si>
  <si>
    <t>Page
1</t>
  </si>
  <si>
    <t>Page
2</t>
  </si>
  <si>
    <t>Page
3</t>
  </si>
  <si>
    <t>Page
4</t>
  </si>
  <si>
    <t>Page
5</t>
  </si>
  <si>
    <t>Page
6</t>
  </si>
  <si>
    <t>Employment #1</t>
  </si>
  <si>
    <t>Employment #2</t>
  </si>
  <si>
    <t>Head of Household Name</t>
  </si>
  <si>
    <t>Part IV is Optional for TCAC Properties</t>
  </si>
  <si>
    <t>Total Highest Employment #1 Income Calculation (Part I, II, III or IV)</t>
  </si>
  <si>
    <t>Total Highest Employment #2 Income Calculation (Part I, II, III or IV)</t>
  </si>
  <si>
    <r>
      <t xml:space="preserve">Complete Parts I, II </t>
    </r>
    <r>
      <rPr>
        <b/>
        <u val="single"/>
        <sz val="13"/>
        <color indexed="10"/>
        <rFont val="Arial"/>
        <family val="2"/>
      </rPr>
      <t>and</t>
    </r>
    <r>
      <rPr>
        <b/>
        <sz val="13"/>
        <color indexed="10"/>
        <rFont val="Arial"/>
        <family val="2"/>
      </rPr>
      <t xml:space="preserve"> III</t>
    </r>
  </si>
  <si>
    <t>If data is the same as Part II above, enter 1&gt;</t>
  </si>
  <si>
    <t>Agency Income Calculation Sheet (AICS) effective 2/1/2015</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</si>
</sst>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0_);[Red]\(0\)"/>
    <numFmt numFmtId="166" formatCode="mm/dd/yy;@"/>
    <numFmt numFmtId="167" formatCode="[$-409]dddd\,\ mmmm\ dd\,\ yyyy"/>
    <numFmt numFmtId="168" formatCode="m/d/yyyy;@"/>
    <numFmt numFmtId="169" formatCode="0.0000"/>
    <numFmt numFmtId="170" formatCode="0.000"/>
    <numFmt numFmtId="171" formatCode="0.0"/>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409]h:mm:ss\ AM/PM"/>
    <numFmt numFmtId="178" formatCode="&quot;$&quot;#,##0"/>
    <numFmt numFmtId="179" formatCode="&quot;$&quot;#,##0.00"/>
    <numFmt numFmtId="180" formatCode="&quot;$&quot;#,##0.0"/>
    <numFmt numFmtId="181" formatCode="_(* #,##0.0_);_(* \(#,##0.0\);_(* &quot;-&quot;?_);_(@_)"/>
    <numFmt numFmtId="182" formatCode="00000"/>
    <numFmt numFmtId="183" formatCode="_(* #,##0_);_(* \(#,##0\);_(* &quot;-&quot;?_);_(@_)"/>
    <numFmt numFmtId="184" formatCode="#,##0.0_);\(#,##0.0\)"/>
    <numFmt numFmtId="185" formatCode="#,##0.0_);[Red]\(#,##0.0\)"/>
    <numFmt numFmtId="186" formatCode="#,##0.000_);[Red]\(#,##0.000\)"/>
    <numFmt numFmtId="187" formatCode="#,##0.0000_);[Red]\(#,##0.0000\)"/>
    <numFmt numFmtId="188" formatCode="#,##0.00000_);[Red]\(#,##0.00000\)"/>
    <numFmt numFmtId="189" formatCode="&quot;$&quot;#,##0.0_);[Red]\(&quot;$&quot;#,##0.0\)"/>
    <numFmt numFmtId="190" formatCode="&quot;$&quot;#,##0.000_);[Red]\(&quot;$&quot;#,##0.000\)"/>
    <numFmt numFmtId="191" formatCode="&quot;$&quot;#,##0.0000_);[Red]\(&quot;$&quot;#,##0.0000\)"/>
    <numFmt numFmtId="192" formatCode="000\-00\-0000"/>
    <numFmt numFmtId="193" formatCode="&quot;$&quot;#,##0.00;[Red]&quot;$&quot;#,##0.00"/>
  </numFmts>
  <fonts count="66">
    <font>
      <sz val="10"/>
      <name val="Arial"/>
      <family val="0"/>
    </font>
    <font>
      <sz val="8"/>
      <name val="Arial"/>
      <family val="2"/>
    </font>
    <font>
      <b/>
      <sz val="12"/>
      <name val="Arial"/>
      <family val="2"/>
    </font>
    <font>
      <sz val="12"/>
      <name val="Arial"/>
      <family val="2"/>
    </font>
    <font>
      <b/>
      <sz val="12"/>
      <color indexed="10"/>
      <name val="Arial"/>
      <family val="2"/>
    </font>
    <font>
      <b/>
      <sz val="14"/>
      <name val="Arial"/>
      <family val="2"/>
    </font>
    <font>
      <b/>
      <sz val="20"/>
      <name val="Arial"/>
      <family val="2"/>
    </font>
    <font>
      <sz val="12"/>
      <color indexed="9"/>
      <name val="Arial"/>
      <family val="2"/>
    </font>
    <font>
      <sz val="11"/>
      <name val="Arial"/>
      <family val="2"/>
    </font>
    <font>
      <sz val="10.5"/>
      <name val="Arial"/>
      <family val="2"/>
    </font>
    <font>
      <b/>
      <i/>
      <u val="single"/>
      <sz val="12"/>
      <color indexed="9"/>
      <name val="Arial"/>
      <family val="2"/>
    </font>
    <font>
      <b/>
      <i/>
      <u val="single"/>
      <sz val="12"/>
      <name val="Arial"/>
      <family val="2"/>
    </font>
    <font>
      <b/>
      <sz val="8"/>
      <name val="Tahoma"/>
      <family val="2"/>
    </font>
    <font>
      <b/>
      <u val="single"/>
      <sz val="10"/>
      <name val="Tahoma"/>
      <family val="2"/>
    </font>
    <font>
      <b/>
      <sz val="10"/>
      <name val="Tahoma"/>
      <family val="2"/>
    </font>
    <font>
      <sz val="10"/>
      <name val="Tahoma"/>
      <family val="2"/>
    </font>
    <font>
      <sz val="9.5"/>
      <name val="Arial"/>
      <family val="2"/>
    </font>
    <font>
      <b/>
      <sz val="16"/>
      <color indexed="9"/>
      <name val="Arial"/>
      <family val="2"/>
    </font>
    <font>
      <sz val="14"/>
      <name val="Arial"/>
      <family val="2"/>
    </font>
    <font>
      <b/>
      <sz val="14"/>
      <color indexed="9"/>
      <name val="Arial"/>
      <family val="2"/>
    </font>
    <font>
      <sz val="14"/>
      <color indexed="9"/>
      <name val="Arial"/>
      <family val="2"/>
    </font>
    <font>
      <b/>
      <u val="single"/>
      <sz val="14"/>
      <color indexed="15"/>
      <name val="Arial"/>
      <family val="2"/>
    </font>
    <font>
      <b/>
      <u val="single"/>
      <sz val="14"/>
      <color indexed="9"/>
      <name val="Arial"/>
      <family val="2"/>
    </font>
    <font>
      <b/>
      <sz val="9"/>
      <name val="Arial"/>
      <family val="2"/>
    </font>
    <font>
      <sz val="11.5"/>
      <name val="Arial"/>
      <family val="2"/>
    </font>
    <font>
      <b/>
      <sz val="18"/>
      <name val="Arial"/>
      <family val="2"/>
    </font>
    <font>
      <b/>
      <sz val="10"/>
      <name val="Arial"/>
      <family val="2"/>
    </font>
    <font>
      <b/>
      <u val="single"/>
      <sz val="12"/>
      <name val="Arial"/>
      <family val="2"/>
    </font>
    <font>
      <sz val="9"/>
      <color indexed="10"/>
      <name val="Arial"/>
      <family val="2"/>
    </font>
    <font>
      <b/>
      <sz val="13"/>
      <color indexed="10"/>
      <name val="Arial"/>
      <family val="2"/>
    </font>
    <font>
      <b/>
      <u val="single"/>
      <sz val="13"/>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medium"/>
      <right>
        <color indexed="63"/>
      </right>
      <top style="medium"/>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style="thin"/>
      <right style="thin"/>
      <top style="medium"/>
      <bottom style="thick"/>
    </border>
    <border>
      <left style="thin"/>
      <right style="thin"/>
      <top style="thin"/>
      <bottom style="medium"/>
    </border>
    <border>
      <left style="medium"/>
      <right>
        <color indexed="63"/>
      </right>
      <top>
        <color indexed="63"/>
      </top>
      <bottom>
        <color indexed="63"/>
      </bottom>
    </border>
    <border>
      <left style="thin"/>
      <right>
        <color indexed="63"/>
      </right>
      <top style="medium"/>
      <bottom style="medium"/>
    </border>
    <border>
      <left>
        <color indexed="63"/>
      </left>
      <right style="thin"/>
      <top style="medium"/>
      <bottom style="medium"/>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thin"/>
      <top style="thin"/>
      <bottom style="medium"/>
    </border>
    <border>
      <left>
        <color indexed="63"/>
      </left>
      <right style="medium"/>
      <top style="medium"/>
      <bottom>
        <color indexed="63"/>
      </bottom>
    </border>
    <border>
      <left>
        <color indexed="63"/>
      </left>
      <right>
        <color indexed="63"/>
      </right>
      <top style="medium"/>
      <bottom>
        <color indexed="63"/>
      </bottom>
    </border>
    <border>
      <left style="thin"/>
      <right style="thin"/>
      <top style="medium"/>
      <bottom style="medium"/>
    </border>
    <border>
      <left style="thick"/>
      <right>
        <color indexed="63"/>
      </right>
      <top style="thick"/>
      <bottom>
        <color indexed="63"/>
      </bottom>
    </border>
    <border>
      <left style="thick"/>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thin"/>
      <right style="medium"/>
      <top style="medium"/>
      <bottom style="thick"/>
    </border>
    <border>
      <left>
        <color indexed="63"/>
      </left>
      <right style="thin"/>
      <top style="medium"/>
      <bottom>
        <color indexed="63"/>
      </bottom>
    </border>
    <border>
      <left style="medium"/>
      <right style="thin"/>
      <top style="medium"/>
      <bottom style="medium"/>
    </border>
    <border>
      <left style="thick"/>
      <right>
        <color indexed="63"/>
      </right>
      <top>
        <color indexed="63"/>
      </top>
      <bottom>
        <color indexed="63"/>
      </bottom>
    </border>
    <border>
      <left>
        <color indexed="63"/>
      </left>
      <right style="thick"/>
      <top>
        <color indexed="63"/>
      </top>
      <bottom>
        <color indexed="63"/>
      </botto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39">
    <xf numFmtId="0" fontId="0" fillId="0" borderId="0" xfId="0" applyAlignment="1">
      <alignment/>
    </xf>
    <xf numFmtId="1" fontId="2" fillId="0" borderId="10" xfId="0" applyNumberFormat="1" applyFont="1" applyFill="1" applyBorder="1" applyAlignment="1" applyProtection="1">
      <alignment horizontal="center" wrapText="1"/>
      <protection/>
    </xf>
    <xf numFmtId="0" fontId="3" fillId="0" borderId="0" xfId="0" applyFont="1" applyFill="1" applyBorder="1" applyAlignment="1" applyProtection="1">
      <alignment horizontal="center"/>
      <protection/>
    </xf>
    <xf numFmtId="0" fontId="3" fillId="0" borderId="10" xfId="0" applyFont="1" applyFill="1" applyBorder="1" applyAlignment="1" applyProtection="1">
      <alignment horizontal="center"/>
      <protection/>
    </xf>
    <xf numFmtId="44" fontId="3" fillId="0" borderId="0" xfId="44" applyFont="1" applyFill="1" applyBorder="1" applyAlignment="1" applyProtection="1">
      <alignment horizontal="center"/>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protection/>
    </xf>
    <xf numFmtId="164" fontId="3" fillId="0" borderId="0" xfId="0" applyNumberFormat="1" applyFont="1" applyFill="1" applyBorder="1" applyAlignment="1" applyProtection="1">
      <alignment horizontal="center"/>
      <protection/>
    </xf>
    <xf numFmtId="44" fontId="3" fillId="0" borderId="0" xfId="0" applyNumberFormat="1" applyFont="1" applyFill="1" applyBorder="1" applyAlignment="1" applyProtection="1">
      <alignment/>
      <protection/>
    </xf>
    <xf numFmtId="0" fontId="3" fillId="0" borderId="10" xfId="0" applyFont="1" applyBorder="1" applyAlignment="1" applyProtection="1">
      <alignment horizontal="center" wrapText="1"/>
      <protection/>
    </xf>
    <xf numFmtId="0" fontId="3" fillId="0" borderId="0" xfId="0" applyFont="1" applyAlignment="1" applyProtection="1">
      <alignment/>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11" xfId="0" applyFont="1" applyFill="1" applyBorder="1" applyAlignment="1" applyProtection="1">
      <alignment horizontal="center"/>
      <protection/>
    </xf>
    <xf numFmtId="1" fontId="10" fillId="0" borderId="0" xfId="0" applyNumberFormat="1" applyFont="1" applyAlignment="1" applyProtection="1">
      <alignment horizontal="center"/>
      <protection hidden="1"/>
    </xf>
    <xf numFmtId="0" fontId="3" fillId="0" borderId="10" xfId="0" applyFont="1" applyFill="1" applyBorder="1" applyAlignment="1" applyProtection="1">
      <alignment horizontal="center" vertical="center" wrapText="1"/>
      <protection/>
    </xf>
    <xf numFmtId="164" fontId="3" fillId="0" borderId="0" xfId="0" applyNumberFormat="1" applyFont="1" applyAlignment="1" applyProtection="1">
      <alignment/>
      <protection/>
    </xf>
    <xf numFmtId="0" fontId="2" fillId="0" borderId="0" xfId="0" applyFont="1" applyFill="1" applyAlignment="1" applyProtection="1">
      <alignment/>
      <protection/>
    </xf>
    <xf numFmtId="0" fontId="3" fillId="0" borderId="1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Border="1" applyAlignment="1" applyProtection="1">
      <alignment/>
      <protection/>
    </xf>
    <xf numFmtId="0" fontId="3" fillId="0" borderId="12" xfId="0" applyFont="1" applyBorder="1" applyAlignment="1" applyProtection="1">
      <alignment/>
      <protection/>
    </xf>
    <xf numFmtId="0" fontId="11" fillId="0" borderId="0" xfId="0" applyFont="1" applyFill="1" applyBorder="1" applyAlignment="1" applyProtection="1">
      <alignment/>
      <protection/>
    </xf>
    <xf numFmtId="44" fontId="11" fillId="0" borderId="0" xfId="0" applyNumberFormat="1" applyFont="1" applyBorder="1" applyAlignment="1" applyProtection="1">
      <alignment/>
      <protection/>
    </xf>
    <xf numFmtId="0" fontId="3" fillId="0" borderId="0" xfId="0" applyFont="1" applyBorder="1" applyAlignment="1" applyProtection="1">
      <alignment/>
      <protection/>
    </xf>
    <xf numFmtId="0" fontId="3" fillId="0" borderId="0" xfId="0" applyFont="1" applyFill="1" applyAlignment="1" applyProtection="1">
      <alignment horizontal="center"/>
      <protection/>
    </xf>
    <xf numFmtId="0" fontId="3" fillId="0" borderId="0" xfId="0" applyFont="1" applyBorder="1" applyAlignment="1" applyProtection="1">
      <alignment horizontal="center"/>
      <protection/>
    </xf>
    <xf numFmtId="8" fontId="3" fillId="0" borderId="10" xfId="44" applyNumberFormat="1" applyFont="1" applyBorder="1" applyAlignment="1" applyProtection="1">
      <alignment horizontal="center"/>
      <protection/>
    </xf>
    <xf numFmtId="8" fontId="3" fillId="0" borderId="10" xfId="0" applyNumberFormat="1" applyFont="1" applyBorder="1" applyAlignment="1" applyProtection="1">
      <alignment horizontal="center"/>
      <protection/>
    </xf>
    <xf numFmtId="8" fontId="3" fillId="0" borderId="10" xfId="44" applyNumberFormat="1" applyFont="1" applyFill="1" applyBorder="1" applyAlignment="1" applyProtection="1">
      <alignment horizontal="center"/>
      <protection/>
    </xf>
    <xf numFmtId="0" fontId="3" fillId="0" borderId="0" xfId="0" applyFont="1" applyAlignment="1" applyProtection="1">
      <alignment/>
      <protection hidden="1"/>
    </xf>
    <xf numFmtId="8" fontId="3" fillId="0" borderId="13" xfId="44" applyNumberFormat="1" applyFont="1" applyFill="1" applyBorder="1" applyAlignment="1" applyProtection="1">
      <alignment horizontal="center"/>
      <protection/>
    </xf>
    <xf numFmtId="0" fontId="3" fillId="32" borderId="0" xfId="0" applyFont="1" applyFill="1" applyBorder="1" applyAlignment="1" applyProtection="1">
      <alignment/>
      <protection/>
    </xf>
    <xf numFmtId="0" fontId="3" fillId="32" borderId="0" xfId="0" applyFont="1" applyFill="1" applyBorder="1" applyAlignment="1" applyProtection="1">
      <alignment horizontal="center" vertical="center" wrapText="1"/>
      <protection/>
    </xf>
    <xf numFmtId="0" fontId="3" fillId="32" borderId="0" xfId="0" applyFont="1" applyFill="1" applyBorder="1" applyAlignment="1" applyProtection="1">
      <alignment/>
      <protection/>
    </xf>
    <xf numFmtId="0" fontId="3" fillId="32" borderId="0" xfId="0" applyFont="1" applyFill="1" applyBorder="1" applyAlignment="1" applyProtection="1">
      <alignment horizontal="center"/>
      <protection/>
    </xf>
    <xf numFmtId="44" fontId="7" fillId="32" borderId="0" xfId="44" applyFont="1" applyFill="1" applyBorder="1" applyAlignment="1" applyProtection="1">
      <alignment horizontal="center"/>
      <protection hidden="1"/>
    </xf>
    <xf numFmtId="8" fontId="3" fillId="32" borderId="0" xfId="0" applyNumberFormat="1" applyFont="1" applyFill="1" applyBorder="1" applyAlignment="1" applyProtection="1">
      <alignment horizontal="center"/>
      <protection/>
    </xf>
    <xf numFmtId="8" fontId="3" fillId="0" borderId="0" xfId="0" applyNumberFormat="1" applyFont="1" applyBorder="1" applyAlignment="1" applyProtection="1">
      <alignment horizontal="center"/>
      <protection/>
    </xf>
    <xf numFmtId="8" fontId="3" fillId="32" borderId="0" xfId="44" applyNumberFormat="1" applyFont="1" applyFill="1" applyBorder="1" applyAlignment="1" applyProtection="1">
      <alignment horizontal="center"/>
      <protection/>
    </xf>
    <xf numFmtId="0" fontId="3" fillId="32" borderId="0" xfId="0" applyFont="1" applyFill="1" applyBorder="1" applyAlignment="1" applyProtection="1">
      <alignment horizontal="center" wrapText="1"/>
      <protection/>
    </xf>
    <xf numFmtId="0" fontId="3" fillId="0" borderId="0" xfId="0" applyFont="1" applyAlignment="1" applyProtection="1">
      <alignment horizontal="center"/>
      <protection/>
    </xf>
    <xf numFmtId="0" fontId="9" fillId="0" borderId="14" xfId="0" applyFont="1" applyBorder="1" applyAlignment="1" applyProtection="1">
      <alignment horizontal="center" wrapText="1"/>
      <protection/>
    </xf>
    <xf numFmtId="0" fontId="3" fillId="0" borderId="11" xfId="0" applyFont="1" applyBorder="1" applyAlignment="1" applyProtection="1">
      <alignment horizontal="center" wrapText="1"/>
      <protection/>
    </xf>
    <xf numFmtId="0" fontId="3" fillId="0" borderId="10" xfId="0" applyFont="1" applyBorder="1" applyAlignment="1" applyProtection="1">
      <alignment horizontal="left" wrapText="1"/>
      <protection/>
    </xf>
    <xf numFmtId="8" fontId="3" fillId="0" borderId="10" xfId="0" applyNumberFormat="1" applyFont="1" applyBorder="1" applyAlignment="1" applyProtection="1">
      <alignment horizontal="center"/>
      <protection hidden="1"/>
    </xf>
    <xf numFmtId="0" fontId="3" fillId="0" borderId="10" xfId="0" applyFont="1" applyBorder="1" applyAlignment="1" applyProtection="1">
      <alignment horizontal="left"/>
      <protection hidden="1"/>
    </xf>
    <xf numFmtId="0" fontId="3" fillId="0" borderId="15" xfId="0" applyFont="1" applyFill="1" applyBorder="1" applyAlignment="1" applyProtection="1">
      <alignment horizontal="center"/>
      <protection/>
    </xf>
    <xf numFmtId="0" fontId="0" fillId="0" borderId="0" xfId="0" applyFont="1" applyAlignment="1" applyProtection="1">
      <alignment/>
      <protection/>
    </xf>
    <xf numFmtId="0" fontId="17" fillId="32" borderId="10"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5" fillId="0" borderId="16" xfId="0" applyFont="1" applyBorder="1" applyAlignment="1" applyProtection="1">
      <alignment/>
      <protection/>
    </xf>
    <xf numFmtId="0" fontId="5" fillId="0" borderId="0" xfId="0" applyFont="1" applyFill="1" applyAlignment="1" applyProtection="1">
      <alignment/>
      <protection/>
    </xf>
    <xf numFmtId="0" fontId="0" fillId="0" borderId="0" xfId="0" applyFont="1" applyBorder="1" applyAlignment="1" applyProtection="1">
      <alignment/>
      <protection/>
    </xf>
    <xf numFmtId="0" fontId="2" fillId="33" borderId="10" xfId="0" applyFont="1" applyFill="1" applyBorder="1" applyAlignment="1" applyProtection="1">
      <alignment vertical="center" wrapText="1"/>
      <protection/>
    </xf>
    <xf numFmtId="0" fontId="9" fillId="0" borderId="10" xfId="0" applyFont="1" applyBorder="1" applyAlignment="1" applyProtection="1">
      <alignment horizontal="center" wrapText="1"/>
      <protection/>
    </xf>
    <xf numFmtId="0" fontId="3" fillId="0" borderId="10" xfId="0" applyFont="1" applyBorder="1" applyAlignment="1" applyProtection="1">
      <alignment horizontal="center"/>
      <protection/>
    </xf>
    <xf numFmtId="0" fontId="3" fillId="0" borderId="17" xfId="0" applyFont="1" applyBorder="1" applyAlignment="1" applyProtection="1">
      <alignment/>
      <protection/>
    </xf>
    <xf numFmtId="0" fontId="2" fillId="0" borderId="18"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166" fontId="3" fillId="32" borderId="0" xfId="0" applyNumberFormat="1" applyFont="1" applyFill="1" applyBorder="1" applyAlignment="1" applyProtection="1">
      <alignment horizontal="center"/>
      <protection/>
    </xf>
    <xf numFmtId="44" fontId="3" fillId="0" borderId="0" xfId="44" applyFont="1" applyAlignment="1" applyProtection="1">
      <alignment horizontal="center"/>
      <protection/>
    </xf>
    <xf numFmtId="164" fontId="3" fillId="0" borderId="0" xfId="0" applyNumberFormat="1" applyFont="1" applyAlignment="1" applyProtection="1">
      <alignment horizontal="center"/>
      <protection/>
    </xf>
    <xf numFmtId="165" fontId="3" fillId="0" borderId="0" xfId="0" applyNumberFormat="1" applyFont="1" applyAlignment="1" applyProtection="1">
      <alignment horizontal="center"/>
      <protection/>
    </xf>
    <xf numFmtId="8" fontId="3" fillId="0" borderId="10" xfId="0" applyNumberFormat="1" applyFont="1" applyBorder="1" applyAlignment="1" applyProtection="1">
      <alignment horizontal="center" wrapText="1"/>
      <protection/>
    </xf>
    <xf numFmtId="164" fontId="3" fillId="32" borderId="0" xfId="0" applyNumberFormat="1" applyFont="1" applyFill="1" applyBorder="1" applyAlignment="1" applyProtection="1">
      <alignment/>
      <protection/>
    </xf>
    <xf numFmtId="49" fontId="3" fillId="0" borderId="19" xfId="0" applyNumberFormat="1" applyFont="1" applyFill="1" applyBorder="1" applyAlignment="1" applyProtection="1">
      <alignment/>
      <protection/>
    </xf>
    <xf numFmtId="49" fontId="3" fillId="32" borderId="0" xfId="0" applyNumberFormat="1" applyFont="1" applyFill="1" applyBorder="1" applyAlignment="1" applyProtection="1">
      <alignment/>
      <protection/>
    </xf>
    <xf numFmtId="165" fontId="3" fillId="0" borderId="0" xfId="0" applyNumberFormat="1" applyFont="1" applyAlignment="1" applyProtection="1">
      <alignment/>
      <protection/>
    </xf>
    <xf numFmtId="8" fontId="2" fillId="0" borderId="20" xfId="0" applyNumberFormat="1" applyFont="1" applyFill="1" applyBorder="1" applyAlignment="1" applyProtection="1">
      <alignment horizontal="center"/>
      <protection/>
    </xf>
    <xf numFmtId="44" fontId="2" fillId="0" borderId="0" xfId="0" applyNumberFormat="1" applyFont="1" applyFill="1" applyBorder="1" applyAlignment="1" applyProtection="1">
      <alignment/>
      <protection/>
    </xf>
    <xf numFmtId="44" fontId="2" fillId="32" borderId="0" xfId="0" applyNumberFormat="1"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protection/>
    </xf>
    <xf numFmtId="8" fontId="2" fillId="0" borderId="20" xfId="44" applyNumberFormat="1" applyFont="1" applyFill="1" applyBorder="1" applyAlignment="1" applyProtection="1">
      <alignment horizontal="center"/>
      <protection/>
    </xf>
    <xf numFmtId="8" fontId="3" fillId="0" borderId="21" xfId="0" applyNumberFormat="1" applyFont="1" applyFill="1" applyBorder="1" applyAlignment="1" applyProtection="1">
      <alignment horizontal="center"/>
      <protection/>
    </xf>
    <xf numFmtId="8" fontId="2" fillId="0" borderId="20" xfId="0" applyNumberFormat="1" applyFont="1" applyBorder="1" applyAlignment="1" applyProtection="1">
      <alignment horizontal="center"/>
      <protection/>
    </xf>
    <xf numFmtId="0" fontId="2" fillId="0" borderId="16" xfId="0" applyFont="1" applyBorder="1" applyAlignment="1" applyProtection="1">
      <alignment/>
      <protection/>
    </xf>
    <xf numFmtId="0" fontId="3" fillId="0" borderId="16" xfId="0" applyFont="1" applyBorder="1" applyAlignment="1" applyProtection="1">
      <alignment/>
      <protection/>
    </xf>
    <xf numFmtId="0" fontId="0" fillId="0" borderId="0" xfId="0" applyFont="1" applyFill="1" applyAlignment="1" applyProtection="1">
      <alignment/>
      <protection/>
    </xf>
    <xf numFmtId="0" fontId="19" fillId="32" borderId="10" xfId="0" applyFont="1" applyFill="1" applyBorder="1" applyAlignment="1" applyProtection="1">
      <alignment horizontal="left" vertical="center"/>
      <protection/>
    </xf>
    <xf numFmtId="0" fontId="19" fillId="32" borderId="21" xfId="0" applyFont="1" applyFill="1" applyBorder="1" applyAlignment="1" applyProtection="1">
      <alignment horizontal="left" vertical="center"/>
      <protection/>
    </xf>
    <xf numFmtId="0" fontId="20" fillId="32" borderId="22" xfId="0" applyFont="1" applyFill="1" applyBorder="1" applyAlignment="1" applyProtection="1">
      <alignment vertical="center"/>
      <protection/>
    </xf>
    <xf numFmtId="0" fontId="22" fillId="32" borderId="0" xfId="0" applyFont="1" applyFill="1" applyBorder="1" applyAlignment="1" applyProtection="1">
      <alignment horizontal="center" vertical="center" wrapText="1"/>
      <protection/>
    </xf>
    <xf numFmtId="0" fontId="20" fillId="32" borderId="23" xfId="0" applyFont="1" applyFill="1" applyBorder="1" applyAlignment="1" applyProtection="1">
      <alignment vertical="center"/>
      <protection/>
    </xf>
    <xf numFmtId="0" fontId="18" fillId="0" borderId="0" xfId="0" applyFont="1" applyBorder="1" applyAlignment="1" applyProtection="1">
      <alignment vertical="center"/>
      <protection/>
    </xf>
    <xf numFmtId="0" fontId="18" fillId="0" borderId="0" xfId="0" applyFont="1" applyAlignment="1" applyProtection="1">
      <alignment vertical="center"/>
      <protection/>
    </xf>
    <xf numFmtId="0" fontId="19" fillId="32" borderId="11" xfId="0" applyFont="1" applyFill="1" applyBorder="1" applyAlignment="1" applyProtection="1">
      <alignment vertical="center"/>
      <protection/>
    </xf>
    <xf numFmtId="0" fontId="22" fillId="32" borderId="0" xfId="0" applyFont="1" applyFill="1" applyBorder="1" applyAlignment="1" applyProtection="1">
      <alignment horizontal="center" vertical="center"/>
      <protection/>
    </xf>
    <xf numFmtId="0" fontId="19" fillId="32" borderId="23" xfId="0" applyFont="1" applyFill="1" applyBorder="1" applyAlignment="1" applyProtection="1">
      <alignment vertical="center"/>
      <protection/>
    </xf>
    <xf numFmtId="0" fontId="18" fillId="0" borderId="19" xfId="0" applyFont="1" applyBorder="1" applyAlignment="1" applyProtection="1">
      <alignment vertical="center"/>
      <protection/>
    </xf>
    <xf numFmtId="0" fontId="20" fillId="32" borderId="0" xfId="0" applyFont="1" applyFill="1" applyBorder="1" applyAlignment="1" applyProtection="1">
      <alignment vertical="center"/>
      <protection/>
    </xf>
    <xf numFmtId="44" fontId="19" fillId="32" borderId="23" xfId="0" applyNumberFormat="1" applyFont="1" applyFill="1" applyBorder="1" applyAlignment="1" applyProtection="1">
      <alignment vertical="center"/>
      <protection/>
    </xf>
    <xf numFmtId="0" fontId="3" fillId="0" borderId="22" xfId="0" applyFont="1" applyFill="1" applyBorder="1" applyAlignment="1" applyProtection="1">
      <alignment/>
      <protection/>
    </xf>
    <xf numFmtId="0" fontId="3" fillId="33" borderId="10" xfId="0" applyFont="1" applyFill="1" applyBorder="1" applyAlignment="1" applyProtection="1">
      <alignment horizontal="center"/>
      <protection locked="0"/>
    </xf>
    <xf numFmtId="1" fontId="3" fillId="33" borderId="10" xfId="0" applyNumberFormat="1" applyFont="1" applyFill="1" applyBorder="1" applyAlignment="1" applyProtection="1">
      <alignment horizontal="center"/>
      <protection locked="0"/>
    </xf>
    <xf numFmtId="8" fontId="3" fillId="33" borderId="10" xfId="44" applyNumberFormat="1" applyFont="1" applyFill="1" applyBorder="1" applyAlignment="1" applyProtection="1">
      <alignment horizontal="center"/>
      <protection locked="0"/>
    </xf>
    <xf numFmtId="164" fontId="3" fillId="33" borderId="10" xfId="0" applyNumberFormat="1" applyFont="1" applyFill="1" applyBorder="1" applyAlignment="1" applyProtection="1">
      <alignment horizontal="center"/>
      <protection locked="0"/>
    </xf>
    <xf numFmtId="179" fontId="3" fillId="33" borderId="10" xfId="0" applyNumberFormat="1" applyFont="1" applyFill="1" applyBorder="1" applyAlignment="1" applyProtection="1">
      <alignment horizontal="center"/>
      <protection locked="0"/>
    </xf>
    <xf numFmtId="10" fontId="3" fillId="33" borderId="14" xfId="57" applyNumberFormat="1" applyFont="1" applyFill="1" applyBorder="1" applyAlignment="1" applyProtection="1">
      <alignment horizontal="center"/>
      <protection locked="0"/>
    </xf>
    <xf numFmtId="168" fontId="3" fillId="33" borderId="11" xfId="0" applyNumberFormat="1" applyFont="1" applyFill="1" applyBorder="1" applyAlignment="1" applyProtection="1">
      <alignment horizontal="center"/>
      <protection locked="0"/>
    </xf>
    <xf numFmtId="8" fontId="3" fillId="33" borderId="21" xfId="44" applyNumberFormat="1" applyFont="1" applyFill="1" applyBorder="1" applyAlignment="1" applyProtection="1">
      <alignment horizontal="center"/>
      <protection locked="0"/>
    </xf>
    <xf numFmtId="2" fontId="3" fillId="33" borderId="21" xfId="0" applyNumberFormat="1" applyFont="1" applyFill="1" applyBorder="1" applyAlignment="1" applyProtection="1">
      <alignment horizontal="center"/>
      <protection locked="0"/>
    </xf>
    <xf numFmtId="10" fontId="3" fillId="33" borderId="21" xfId="57" applyNumberFormat="1" applyFont="1" applyFill="1" applyBorder="1" applyAlignment="1" applyProtection="1">
      <alignment horizontal="center"/>
      <protection locked="0"/>
    </xf>
    <xf numFmtId="2" fontId="3" fillId="33" borderId="10" xfId="0" applyNumberFormat="1" applyFont="1" applyFill="1" applyBorder="1" applyAlignment="1" applyProtection="1">
      <alignment horizontal="center"/>
      <protection locked="0"/>
    </xf>
    <xf numFmtId="10" fontId="3" fillId="33" borderId="10" xfId="57" applyNumberFormat="1" applyFont="1" applyFill="1" applyBorder="1" applyAlignment="1" applyProtection="1">
      <alignment horizontal="center"/>
      <protection locked="0"/>
    </xf>
    <xf numFmtId="0" fontId="21" fillId="32" borderId="13" xfId="0" applyFont="1" applyFill="1" applyBorder="1" applyAlignment="1" applyProtection="1">
      <alignment horizontal="center" vertical="center" wrapText="1"/>
      <protection locked="0"/>
    </xf>
    <xf numFmtId="0" fontId="21" fillId="32" borderId="10" xfId="0" applyFont="1" applyFill="1" applyBorder="1" applyAlignment="1" applyProtection="1">
      <alignment horizontal="center" vertical="center"/>
      <protection locked="0"/>
    </xf>
    <xf numFmtId="0" fontId="21" fillId="32" borderId="11" xfId="0" applyFont="1" applyFill="1" applyBorder="1" applyAlignment="1" applyProtection="1">
      <alignment horizontal="center" vertical="center"/>
      <protection locked="0"/>
    </xf>
    <xf numFmtId="0" fontId="2" fillId="0" borderId="0" xfId="0" applyFont="1" applyAlignment="1" applyProtection="1">
      <alignment horizontal="left"/>
      <protection/>
    </xf>
    <xf numFmtId="0" fontId="3" fillId="0" borderId="0" xfId="0" applyFont="1" applyFill="1" applyBorder="1" applyAlignment="1" applyProtection="1">
      <alignment wrapText="1"/>
      <protection/>
    </xf>
    <xf numFmtId="8" fontId="2" fillId="0" borderId="0" xfId="0" applyNumberFormat="1" applyFont="1" applyBorder="1" applyAlignment="1" applyProtection="1">
      <alignment horizontal="left"/>
      <protection/>
    </xf>
    <xf numFmtId="8" fontId="3" fillId="0" borderId="0" xfId="44" applyNumberFormat="1" applyFont="1" applyBorder="1" applyAlignment="1" applyProtection="1">
      <alignment horizontal="center"/>
      <protection/>
    </xf>
    <xf numFmtId="0" fontId="3" fillId="0" borderId="11" xfId="0" applyFont="1" applyFill="1" applyBorder="1" applyAlignment="1" applyProtection="1">
      <alignment horizontal="left"/>
      <protection/>
    </xf>
    <xf numFmtId="0" fontId="3" fillId="0" borderId="10" xfId="0" applyFont="1" applyBorder="1" applyAlignment="1" applyProtection="1">
      <alignment horizontal="left"/>
      <protection/>
    </xf>
    <xf numFmtId="8" fontId="3" fillId="0" borderId="0" xfId="0" applyNumberFormat="1" applyFont="1" applyBorder="1" applyAlignment="1" applyProtection="1">
      <alignment horizontal="center"/>
      <protection hidden="1"/>
    </xf>
    <xf numFmtId="0" fontId="3" fillId="0" borderId="0" xfId="0" applyFont="1" applyBorder="1" applyAlignment="1" applyProtection="1">
      <alignment horizontal="center"/>
      <protection hidden="1"/>
    </xf>
    <xf numFmtId="8" fontId="3" fillId="0" borderId="21" xfId="0" applyNumberFormat="1" applyFont="1" applyBorder="1" applyAlignment="1" applyProtection="1">
      <alignment horizontal="center"/>
      <protection hidden="1"/>
    </xf>
    <xf numFmtId="168" fontId="3" fillId="33" borderId="10" xfId="0" applyNumberFormat="1" applyFont="1" applyFill="1" applyBorder="1" applyAlignment="1" applyProtection="1">
      <alignment horizontal="center"/>
      <protection locked="0"/>
    </xf>
    <xf numFmtId="0" fontId="24" fillId="0" borderId="0" xfId="0" applyFont="1" applyFill="1" applyBorder="1" applyAlignment="1" applyProtection="1">
      <alignment horizontal="center" wrapText="1"/>
      <protection/>
    </xf>
    <xf numFmtId="0" fontId="2" fillId="0" borderId="10" xfId="0" applyFont="1" applyFill="1" applyBorder="1" applyAlignment="1" applyProtection="1">
      <alignment horizontal="left"/>
      <protection/>
    </xf>
    <xf numFmtId="0" fontId="2" fillId="0" borderId="10" xfId="0" applyFont="1" applyBorder="1" applyAlignment="1" applyProtection="1">
      <alignment horizontal="left"/>
      <protection/>
    </xf>
    <xf numFmtId="0" fontId="2" fillId="0" borderId="10" xfId="0" applyFont="1" applyBorder="1" applyAlignment="1" applyProtection="1">
      <alignment horizontal="left"/>
      <protection hidden="1"/>
    </xf>
    <xf numFmtId="7" fontId="2" fillId="0" borderId="10" xfId="0" applyNumberFormat="1" applyFont="1" applyBorder="1" applyAlignment="1" applyProtection="1">
      <alignment horizontal="left"/>
      <protection/>
    </xf>
    <xf numFmtId="8" fontId="7" fillId="0" borderId="0" xfId="44" applyNumberFormat="1" applyFont="1" applyFill="1" applyBorder="1" applyAlignment="1" applyProtection="1">
      <alignment horizontal="center"/>
      <protection hidden="1"/>
    </xf>
    <xf numFmtId="8" fontId="3" fillId="0" borderId="22" xfId="44" applyNumberFormat="1" applyFont="1" applyBorder="1" applyAlignment="1" applyProtection="1">
      <alignment horizontal="center"/>
      <protection/>
    </xf>
    <xf numFmtId="44" fontId="7" fillId="0" borderId="24" xfId="44" applyFont="1" applyFill="1" applyBorder="1" applyAlignment="1" applyProtection="1">
      <alignment horizontal="center"/>
      <protection hidden="1"/>
    </xf>
    <xf numFmtId="1" fontId="3" fillId="34" borderId="10" xfId="0" applyNumberFormat="1" applyFont="1" applyFill="1" applyBorder="1" applyAlignment="1" applyProtection="1">
      <alignment horizontal="center"/>
      <protection locked="0"/>
    </xf>
    <xf numFmtId="44" fontId="3" fillId="0" borderId="10" xfId="0" applyNumberFormat="1" applyFont="1" applyFill="1" applyBorder="1" applyAlignment="1" applyProtection="1">
      <alignment horizontal="center" wrapText="1"/>
      <protection/>
    </xf>
    <xf numFmtId="1" fontId="3" fillId="0" borderId="23" xfId="0" applyNumberFormat="1" applyFont="1" applyBorder="1" applyAlignment="1" applyProtection="1">
      <alignment horizontal="center"/>
      <protection/>
    </xf>
    <xf numFmtId="0" fontId="19" fillId="32" borderId="22" xfId="0" applyFont="1" applyFill="1" applyBorder="1" applyAlignment="1" applyProtection="1">
      <alignment vertical="center"/>
      <protection/>
    </xf>
    <xf numFmtId="0" fontId="20" fillId="32" borderId="25" xfId="0" applyFont="1" applyFill="1" applyBorder="1" applyAlignment="1" applyProtection="1">
      <alignment vertical="center"/>
      <protection/>
    </xf>
    <xf numFmtId="1" fontId="3" fillId="0" borderId="23" xfId="0" applyNumberFormat="1" applyFont="1" applyFill="1" applyBorder="1" applyAlignment="1" applyProtection="1">
      <alignment horizontal="center"/>
      <protection/>
    </xf>
    <xf numFmtId="8" fontId="3" fillId="0" borderId="14" xfId="0" applyNumberFormat="1" applyFont="1" applyBorder="1" applyAlignment="1">
      <alignment horizontal="center"/>
    </xf>
    <xf numFmtId="8" fontId="3" fillId="0" borderId="26" xfId="44" applyNumberFormat="1" applyFont="1" applyFill="1" applyBorder="1" applyAlignment="1" applyProtection="1">
      <alignment horizontal="center"/>
      <protection/>
    </xf>
    <xf numFmtId="49" fontId="0" fillId="0" borderId="10" xfId="0" applyNumberFormat="1" applyFont="1" applyBorder="1" applyAlignment="1" applyProtection="1">
      <alignment horizontal="left"/>
      <protection/>
    </xf>
    <xf numFmtId="8" fontId="3" fillId="0" borderId="11" xfId="44" applyNumberFormat="1" applyFont="1" applyFill="1" applyBorder="1" applyAlignment="1" applyProtection="1">
      <alignment horizontal="center"/>
      <protection/>
    </xf>
    <xf numFmtId="49" fontId="0" fillId="0" borderId="27" xfId="0" applyNumberFormat="1" applyFont="1" applyBorder="1" applyAlignment="1" applyProtection="1">
      <alignment horizontal="left"/>
      <protection/>
    </xf>
    <xf numFmtId="8" fontId="3" fillId="0" borderId="27" xfId="0" applyNumberFormat="1" applyFont="1" applyBorder="1" applyAlignment="1" applyProtection="1">
      <alignment horizontal="center"/>
      <protection/>
    </xf>
    <xf numFmtId="0" fontId="3" fillId="0" borderId="28" xfId="0" applyFont="1" applyBorder="1" applyAlignment="1" applyProtection="1">
      <alignment/>
      <protection/>
    </xf>
    <xf numFmtId="8" fontId="3" fillId="0" borderId="0" xfId="44" applyNumberFormat="1" applyFont="1" applyFill="1" applyBorder="1" applyAlignment="1" applyProtection="1">
      <alignment horizontal="center"/>
      <protection/>
    </xf>
    <xf numFmtId="8" fontId="3" fillId="0" borderId="29" xfId="0" applyNumberFormat="1" applyFont="1" applyBorder="1" applyAlignment="1">
      <alignment horizontal="center"/>
    </xf>
    <xf numFmtId="8" fontId="3" fillId="0" borderId="30" xfId="0" applyNumberFormat="1" applyFont="1" applyBorder="1" applyAlignment="1" applyProtection="1">
      <alignment horizontal="center"/>
      <protection/>
    </xf>
    <xf numFmtId="185" fontId="7" fillId="0" borderId="31" xfId="0" applyNumberFormat="1" applyFont="1" applyBorder="1" applyAlignment="1" applyProtection="1">
      <alignment horizontal="center" vertical="center"/>
      <protection/>
    </xf>
    <xf numFmtId="40" fontId="3" fillId="0" borderId="10" xfId="0" applyNumberFormat="1" applyFont="1" applyBorder="1" applyAlignment="1" applyProtection="1">
      <alignment horizontal="center"/>
      <protection/>
    </xf>
    <xf numFmtId="8" fontId="7" fillId="0" borderId="0" xfId="44" applyNumberFormat="1" applyFont="1" applyAlignment="1" applyProtection="1">
      <alignment/>
      <protection/>
    </xf>
    <xf numFmtId="0" fontId="3" fillId="0" borderId="11" xfId="0" applyFont="1" applyFill="1" applyBorder="1" applyAlignment="1" applyProtection="1">
      <alignment horizontal="center" wrapText="1"/>
      <protection/>
    </xf>
    <xf numFmtId="8" fontId="3" fillId="0" borderId="11" xfId="44" applyNumberFormat="1" applyFont="1" applyFill="1" applyBorder="1" applyAlignment="1" applyProtection="1">
      <alignment horizontal="center"/>
      <protection/>
    </xf>
    <xf numFmtId="44" fontId="2" fillId="0" borderId="32" xfId="0" applyNumberFormat="1" applyFont="1" applyFill="1" applyBorder="1" applyAlignment="1" applyProtection="1">
      <alignment horizontal="center"/>
      <protection/>
    </xf>
    <xf numFmtId="0" fontId="3" fillId="0" borderId="0" xfId="0" applyFont="1" applyBorder="1" applyAlignment="1" applyProtection="1">
      <alignment/>
      <protection hidden="1"/>
    </xf>
    <xf numFmtId="0" fontId="3" fillId="0" borderId="0" xfId="0" applyFont="1" applyBorder="1" applyAlignment="1" applyProtection="1">
      <alignment horizontal="left"/>
      <protection hidden="1"/>
    </xf>
    <xf numFmtId="0" fontId="3" fillId="0" borderId="0" xfId="0" applyFont="1" applyAlignment="1" applyProtection="1">
      <alignment horizontal="right"/>
      <protection/>
    </xf>
    <xf numFmtId="4" fontId="3" fillId="0" borderId="10" xfId="0" applyNumberFormat="1" applyFont="1" applyBorder="1" applyAlignment="1" applyProtection="1">
      <alignment/>
      <protection/>
    </xf>
    <xf numFmtId="179" fontId="3" fillId="0" borderId="10" xfId="0" applyNumberFormat="1" applyFont="1" applyBorder="1" applyAlignment="1" applyProtection="1">
      <alignment horizontal="center" shrinkToFit="1"/>
      <protection/>
    </xf>
    <xf numFmtId="3" fontId="3" fillId="0" borderId="10" xfId="0" applyNumberFormat="1" applyFont="1" applyBorder="1" applyAlignment="1" applyProtection="1">
      <alignment horizontal="center"/>
      <protection/>
    </xf>
    <xf numFmtId="8" fontId="3" fillId="33" borderId="14" xfId="44" applyNumberFormat="1" applyFont="1" applyFill="1" applyBorder="1" applyAlignment="1" applyProtection="1">
      <alignment horizontal="center"/>
      <protection locked="0"/>
    </xf>
    <xf numFmtId="0" fontId="3" fillId="32" borderId="0" xfId="0" applyFont="1" applyFill="1" applyAlignment="1" applyProtection="1">
      <alignment/>
      <protection/>
    </xf>
    <xf numFmtId="8" fontId="3" fillId="0" borderId="17" xfId="44" applyNumberFormat="1" applyFont="1" applyFill="1" applyBorder="1" applyAlignment="1" applyProtection="1">
      <alignment horizontal="center"/>
      <protection/>
    </xf>
    <xf numFmtId="0" fontId="23" fillId="0" borderId="0" xfId="0" applyFont="1" applyBorder="1" applyAlignment="1" applyProtection="1">
      <alignment horizontal="center" wrapText="1"/>
      <protection/>
    </xf>
    <xf numFmtId="0" fontId="2" fillId="0" borderId="0" xfId="0" applyFont="1" applyAlignment="1" applyProtection="1">
      <alignment/>
      <protection hidden="1"/>
    </xf>
    <xf numFmtId="0" fontId="27" fillId="0" borderId="0" xfId="0" applyFont="1" applyAlignment="1" applyProtection="1">
      <alignment/>
      <protection hidden="1"/>
    </xf>
    <xf numFmtId="0" fontId="3" fillId="0" borderId="0" xfId="0" applyFont="1" applyAlignment="1" applyProtection="1">
      <alignment wrapText="1"/>
      <protection hidden="1"/>
    </xf>
    <xf numFmtId="0" fontId="3" fillId="0" borderId="10" xfId="0" applyFont="1" applyBorder="1" applyAlignment="1">
      <alignment horizontal="center" wrapText="1"/>
    </xf>
    <xf numFmtId="8" fontId="3" fillId="33" borderId="23" xfId="44" applyNumberFormat="1" applyFont="1" applyFill="1" applyBorder="1" applyAlignment="1" applyProtection="1">
      <alignment horizontal="center"/>
      <protection locked="0"/>
    </xf>
    <xf numFmtId="0" fontId="3" fillId="35" borderId="21" xfId="0" applyFont="1" applyFill="1" applyBorder="1" applyAlignment="1" applyProtection="1">
      <alignment horizontal="center"/>
      <protection/>
    </xf>
    <xf numFmtId="8" fontId="3" fillId="0" borderId="21" xfId="0" applyNumberFormat="1" applyFont="1" applyBorder="1" applyAlignment="1" applyProtection="1">
      <alignment horizontal="center"/>
      <protection/>
    </xf>
    <xf numFmtId="1" fontId="3" fillId="36" borderId="10" xfId="0" applyNumberFormat="1" applyFont="1" applyFill="1" applyBorder="1" applyAlignment="1" applyProtection="1">
      <alignment horizontal="center"/>
      <protection locked="0"/>
    </xf>
    <xf numFmtId="8" fontId="3" fillId="36" borderId="10" xfId="44" applyNumberFormat="1" applyFont="1" applyFill="1" applyBorder="1" applyAlignment="1" applyProtection="1">
      <alignment horizontal="center"/>
      <protection locked="0"/>
    </xf>
    <xf numFmtId="164" fontId="3" fillId="36" borderId="10" xfId="0" applyNumberFormat="1" applyFont="1" applyFill="1" applyBorder="1" applyAlignment="1" applyProtection="1">
      <alignment horizontal="center"/>
      <protection locked="0"/>
    </xf>
    <xf numFmtId="179" fontId="3" fillId="36" borderId="10" xfId="0" applyNumberFormat="1" applyFont="1" applyFill="1" applyBorder="1" applyAlignment="1" applyProtection="1">
      <alignment horizontal="center"/>
      <protection locked="0"/>
    </xf>
    <xf numFmtId="3" fontId="3" fillId="36" borderId="10" xfId="0" applyNumberFormat="1" applyFont="1" applyFill="1" applyBorder="1" applyAlignment="1" applyProtection="1">
      <alignment horizontal="center"/>
      <protection locked="0"/>
    </xf>
    <xf numFmtId="0" fontId="3" fillId="36" borderId="10" xfId="0" applyFont="1" applyFill="1" applyBorder="1" applyAlignment="1" applyProtection="1">
      <alignment horizontal="center"/>
      <protection locked="0"/>
    </xf>
    <xf numFmtId="10" fontId="3" fillId="36" borderId="14" xfId="57" applyNumberFormat="1" applyFont="1" applyFill="1" applyBorder="1" applyAlignment="1" applyProtection="1">
      <alignment horizontal="center"/>
      <protection locked="0"/>
    </xf>
    <xf numFmtId="168" fontId="3" fillId="36" borderId="11" xfId="0" applyNumberFormat="1" applyFont="1" applyFill="1" applyBorder="1" applyAlignment="1" applyProtection="1">
      <alignment horizontal="center"/>
      <protection locked="0"/>
    </xf>
    <xf numFmtId="168" fontId="3" fillId="36" borderId="10" xfId="0" applyNumberFormat="1" applyFont="1" applyFill="1" applyBorder="1" applyAlignment="1" applyProtection="1">
      <alignment horizontal="center"/>
      <protection locked="0"/>
    </xf>
    <xf numFmtId="8" fontId="3" fillId="36" borderId="21" xfId="44" applyNumberFormat="1" applyFont="1" applyFill="1" applyBorder="1" applyAlignment="1" applyProtection="1">
      <alignment horizontal="center"/>
      <protection locked="0"/>
    </xf>
    <xf numFmtId="10" fontId="3" fillId="36" borderId="21" xfId="57" applyNumberFormat="1" applyFont="1" applyFill="1" applyBorder="1" applyAlignment="1" applyProtection="1">
      <alignment horizontal="center"/>
      <protection locked="0"/>
    </xf>
    <xf numFmtId="2" fontId="3" fillId="36" borderId="21" xfId="0" applyNumberFormat="1" applyFont="1" applyFill="1" applyBorder="1" applyAlignment="1" applyProtection="1">
      <alignment horizontal="center"/>
      <protection locked="0"/>
    </xf>
    <xf numFmtId="2" fontId="3" fillId="36" borderId="10" xfId="0" applyNumberFormat="1" applyFont="1" applyFill="1" applyBorder="1" applyAlignment="1" applyProtection="1">
      <alignment horizontal="center"/>
      <protection locked="0"/>
    </xf>
    <xf numFmtId="8" fontId="3" fillId="36" borderId="14" xfId="44" applyNumberFormat="1" applyFont="1" applyFill="1" applyBorder="1" applyAlignment="1" applyProtection="1">
      <alignment horizontal="center"/>
      <protection locked="0"/>
    </xf>
    <xf numFmtId="10" fontId="3" fillId="36" borderId="10" xfId="57" applyNumberFormat="1" applyFont="1" applyFill="1" applyBorder="1" applyAlignment="1" applyProtection="1">
      <alignment horizontal="center"/>
      <protection locked="0"/>
    </xf>
    <xf numFmtId="8" fontId="3" fillId="36" borderId="23" xfId="44" applyNumberFormat="1" applyFont="1" applyFill="1" applyBorder="1" applyAlignment="1" applyProtection="1">
      <alignment horizontal="center"/>
      <protection locked="0"/>
    </xf>
    <xf numFmtId="1" fontId="3" fillId="4" borderId="10" xfId="0" applyNumberFormat="1" applyFont="1" applyFill="1" applyBorder="1" applyAlignment="1" applyProtection="1">
      <alignment horizontal="center"/>
      <protection locked="0"/>
    </xf>
    <xf numFmtId="8" fontId="3" fillId="4" borderId="10" xfId="44" applyNumberFormat="1" applyFont="1" applyFill="1" applyBorder="1" applyAlignment="1" applyProtection="1">
      <alignment horizontal="center"/>
      <protection locked="0"/>
    </xf>
    <xf numFmtId="164" fontId="3" fillId="4" borderId="10" xfId="0" applyNumberFormat="1" applyFont="1" applyFill="1" applyBorder="1" applyAlignment="1" applyProtection="1">
      <alignment horizontal="center"/>
      <protection locked="0"/>
    </xf>
    <xf numFmtId="179" fontId="3" fillId="4" borderId="10" xfId="0" applyNumberFormat="1" applyFont="1" applyFill="1" applyBorder="1" applyAlignment="1" applyProtection="1">
      <alignment horizontal="center"/>
      <protection locked="0"/>
    </xf>
    <xf numFmtId="0" fontId="3" fillId="4" borderId="10" xfId="0" applyFont="1" applyFill="1" applyBorder="1" applyAlignment="1" applyProtection="1">
      <alignment horizontal="center"/>
      <protection locked="0"/>
    </xf>
    <xf numFmtId="3" fontId="3" fillId="4" borderId="10" xfId="0" applyNumberFormat="1" applyFont="1" applyFill="1" applyBorder="1" applyAlignment="1" applyProtection="1">
      <alignment horizontal="center"/>
      <protection locked="0"/>
    </xf>
    <xf numFmtId="10" fontId="3" fillId="4" borderId="14" xfId="57" applyNumberFormat="1" applyFont="1" applyFill="1" applyBorder="1" applyAlignment="1" applyProtection="1">
      <alignment horizontal="center"/>
      <protection locked="0"/>
    </xf>
    <xf numFmtId="168" fontId="3" fillId="4" borderId="11" xfId="0" applyNumberFormat="1" applyFont="1" applyFill="1" applyBorder="1" applyAlignment="1" applyProtection="1">
      <alignment horizontal="center"/>
      <protection locked="0"/>
    </xf>
    <xf numFmtId="168" fontId="3" fillId="4" borderId="10" xfId="0" applyNumberFormat="1" applyFont="1" applyFill="1" applyBorder="1" applyAlignment="1" applyProtection="1">
      <alignment horizontal="center"/>
      <protection locked="0"/>
    </xf>
    <xf numFmtId="8" fontId="3" fillId="4" borderId="21" xfId="44" applyNumberFormat="1" applyFont="1" applyFill="1" applyBorder="1" applyAlignment="1" applyProtection="1">
      <alignment horizontal="center"/>
      <protection locked="0"/>
    </xf>
    <xf numFmtId="10" fontId="3" fillId="4" borderId="21" xfId="57" applyNumberFormat="1" applyFont="1" applyFill="1" applyBorder="1" applyAlignment="1" applyProtection="1">
      <alignment horizontal="center"/>
      <protection locked="0"/>
    </xf>
    <xf numFmtId="2" fontId="3" fillId="4" borderId="21" xfId="0" applyNumberFormat="1" applyFont="1" applyFill="1" applyBorder="1" applyAlignment="1" applyProtection="1">
      <alignment horizontal="center"/>
      <protection locked="0"/>
    </xf>
    <xf numFmtId="2" fontId="3" fillId="4" borderId="10" xfId="0" applyNumberFormat="1" applyFont="1" applyFill="1" applyBorder="1" applyAlignment="1" applyProtection="1">
      <alignment horizontal="center"/>
      <protection locked="0"/>
    </xf>
    <xf numFmtId="8" fontId="3" fillId="4" borderId="14" xfId="44" applyNumberFormat="1" applyFont="1" applyFill="1" applyBorder="1" applyAlignment="1" applyProtection="1">
      <alignment horizontal="center"/>
      <protection locked="0"/>
    </xf>
    <xf numFmtId="10" fontId="3" fillId="4" borderId="10" xfId="57" applyNumberFormat="1" applyFont="1" applyFill="1" applyBorder="1" applyAlignment="1" applyProtection="1">
      <alignment horizontal="center"/>
      <protection locked="0"/>
    </xf>
    <xf numFmtId="8" fontId="3" fillId="4" borderId="23" xfId="44" applyNumberFormat="1" applyFont="1" applyFill="1" applyBorder="1" applyAlignment="1" applyProtection="1">
      <alignment horizontal="center"/>
      <protection locked="0"/>
    </xf>
    <xf numFmtId="8" fontId="3" fillId="0" borderId="20" xfId="0" applyNumberFormat="1" applyFont="1" applyBorder="1" applyAlignment="1" applyProtection="1">
      <alignment horizontal="center"/>
      <protection/>
    </xf>
    <xf numFmtId="0" fontId="8" fillId="0" borderId="10" xfId="0" applyFont="1" applyFill="1" applyBorder="1" applyAlignment="1" applyProtection="1">
      <alignment horizontal="center" wrapText="1"/>
      <protection/>
    </xf>
    <xf numFmtId="8" fontId="3" fillId="0" borderId="11" xfId="0" applyNumberFormat="1" applyFont="1" applyBorder="1" applyAlignment="1" applyProtection="1">
      <alignment horizontal="center"/>
      <protection/>
    </xf>
    <xf numFmtId="8" fontId="7" fillId="0" borderId="0" xfId="0" applyNumberFormat="1" applyFont="1" applyBorder="1" applyAlignment="1" applyProtection="1">
      <alignment horizontal="center"/>
      <protection hidden="1"/>
    </xf>
    <xf numFmtId="179" fontId="3" fillId="34" borderId="10" xfId="0" applyNumberFormat="1" applyFont="1" applyFill="1" applyBorder="1" applyAlignment="1" applyProtection="1">
      <alignment horizontal="center" shrinkToFit="1"/>
      <protection locked="0"/>
    </xf>
    <xf numFmtId="3" fontId="3" fillId="34" borderId="10" xfId="0" applyNumberFormat="1" applyFont="1" applyFill="1" applyBorder="1" applyAlignment="1" applyProtection="1">
      <alignment horizontal="center"/>
      <protection locked="0"/>
    </xf>
    <xf numFmtId="179" fontId="3" fillId="36" borderId="10" xfId="0" applyNumberFormat="1" applyFont="1" applyFill="1" applyBorder="1" applyAlignment="1" applyProtection="1">
      <alignment horizontal="center" shrinkToFit="1"/>
      <protection locked="0"/>
    </xf>
    <xf numFmtId="179" fontId="3" fillId="4" borderId="10" xfId="0" applyNumberFormat="1" applyFont="1" applyFill="1" applyBorder="1" applyAlignment="1" applyProtection="1">
      <alignment horizontal="center" shrinkToFit="1"/>
      <protection locked="0"/>
    </xf>
    <xf numFmtId="179" fontId="3" fillId="3" borderId="10" xfId="0" applyNumberFormat="1" applyFont="1" applyFill="1" applyBorder="1" applyAlignment="1" applyProtection="1">
      <alignment horizontal="center" shrinkToFit="1"/>
      <protection locked="0"/>
    </xf>
    <xf numFmtId="3" fontId="3" fillId="3" borderId="10" xfId="0" applyNumberFormat="1" applyFont="1" applyFill="1" applyBorder="1" applyAlignment="1" applyProtection="1">
      <alignment horizontal="center"/>
      <protection locked="0"/>
    </xf>
    <xf numFmtId="1" fontId="3" fillId="3" borderId="10" xfId="0" applyNumberFormat="1" applyFont="1" applyFill="1" applyBorder="1" applyAlignment="1" applyProtection="1">
      <alignment horizontal="center"/>
      <protection locked="0"/>
    </xf>
    <xf numFmtId="8" fontId="3" fillId="3" borderId="10" xfId="44" applyNumberFormat="1" applyFont="1" applyFill="1" applyBorder="1" applyAlignment="1" applyProtection="1">
      <alignment horizontal="center"/>
      <protection locked="0"/>
    </xf>
    <xf numFmtId="164" fontId="3" fillId="3" borderId="10" xfId="0" applyNumberFormat="1" applyFont="1" applyFill="1" applyBorder="1" applyAlignment="1" applyProtection="1">
      <alignment horizontal="center"/>
      <protection locked="0"/>
    </xf>
    <xf numFmtId="179" fontId="3" fillId="3" borderId="10" xfId="0" applyNumberFormat="1" applyFont="1" applyFill="1" applyBorder="1" applyAlignment="1" applyProtection="1">
      <alignment horizontal="center"/>
      <protection locked="0"/>
    </xf>
    <xf numFmtId="0" fontId="3" fillId="3" borderId="10" xfId="0" applyFont="1" applyFill="1" applyBorder="1" applyAlignment="1" applyProtection="1">
      <alignment horizontal="center"/>
      <protection locked="0"/>
    </xf>
    <xf numFmtId="10" fontId="3" fillId="3" borderId="14" xfId="57" applyNumberFormat="1" applyFont="1" applyFill="1" applyBorder="1" applyAlignment="1" applyProtection="1">
      <alignment horizontal="center"/>
      <protection locked="0"/>
    </xf>
    <xf numFmtId="168" fontId="3" fillId="3" borderId="11" xfId="0" applyNumberFormat="1" applyFont="1" applyFill="1" applyBorder="1" applyAlignment="1" applyProtection="1">
      <alignment horizontal="center"/>
      <protection locked="0"/>
    </xf>
    <xf numFmtId="168" fontId="3" fillId="3" borderId="10" xfId="0" applyNumberFormat="1" applyFont="1" applyFill="1" applyBorder="1" applyAlignment="1" applyProtection="1">
      <alignment horizontal="center"/>
      <protection locked="0"/>
    </xf>
    <xf numFmtId="8" fontId="3" fillId="3" borderId="21" xfId="44" applyNumberFormat="1" applyFont="1" applyFill="1" applyBorder="1" applyAlignment="1" applyProtection="1">
      <alignment horizontal="center"/>
      <protection locked="0"/>
    </xf>
    <xf numFmtId="2" fontId="3" fillId="3" borderId="10" xfId="0" applyNumberFormat="1" applyFont="1" applyFill="1" applyBorder="1" applyAlignment="1" applyProtection="1">
      <alignment horizontal="center"/>
      <protection locked="0"/>
    </xf>
    <xf numFmtId="8" fontId="3" fillId="3" borderId="14" xfId="44" applyNumberFormat="1" applyFont="1" applyFill="1" applyBorder="1" applyAlignment="1" applyProtection="1">
      <alignment horizontal="center"/>
      <protection locked="0"/>
    </xf>
    <xf numFmtId="10" fontId="3" fillId="3" borderId="10" xfId="57" applyNumberFormat="1" applyFont="1" applyFill="1" applyBorder="1" applyAlignment="1" applyProtection="1">
      <alignment horizontal="center"/>
      <protection locked="0"/>
    </xf>
    <xf numFmtId="10" fontId="3" fillId="3" borderId="21" xfId="57" applyNumberFormat="1" applyFont="1" applyFill="1" applyBorder="1" applyAlignment="1" applyProtection="1">
      <alignment horizontal="center"/>
      <protection locked="0"/>
    </xf>
    <xf numFmtId="2" fontId="3" fillId="3" borderId="21" xfId="0" applyNumberFormat="1" applyFont="1" applyFill="1" applyBorder="1" applyAlignment="1" applyProtection="1">
      <alignment horizontal="center"/>
      <protection locked="0"/>
    </xf>
    <xf numFmtId="0" fontId="3" fillId="33" borderId="10" xfId="0" applyFont="1" applyFill="1" applyBorder="1" applyAlignment="1" applyProtection="1">
      <alignment horizontal="center" shrinkToFit="1"/>
      <protection locked="0"/>
    </xf>
    <xf numFmtId="0" fontId="3" fillId="34" borderId="10" xfId="0" applyFont="1" applyFill="1" applyBorder="1" applyAlignment="1" applyProtection="1">
      <alignment horizontal="center" shrinkToFit="1"/>
      <protection locked="0"/>
    </xf>
    <xf numFmtId="179" fontId="3" fillId="0" borderId="11" xfId="0" applyNumberFormat="1" applyFont="1" applyBorder="1" applyAlignment="1" applyProtection="1">
      <alignment horizontal="center" shrinkToFit="1"/>
      <protection/>
    </xf>
    <xf numFmtId="3" fontId="3" fillId="0" borderId="11" xfId="0" applyNumberFormat="1" applyFont="1" applyBorder="1" applyAlignment="1" applyProtection="1">
      <alignment horizontal="center"/>
      <protection/>
    </xf>
    <xf numFmtId="0" fontId="3" fillId="0" borderId="11" xfId="0" applyFont="1" applyFill="1" applyBorder="1" applyAlignment="1" applyProtection="1">
      <alignment horizontal="center" vertical="center" wrapText="1"/>
      <protection/>
    </xf>
    <xf numFmtId="8" fontId="3" fillId="0" borderId="11" xfId="44" applyNumberFormat="1" applyFont="1" applyBorder="1" applyAlignment="1" applyProtection="1">
      <alignment horizontal="center"/>
      <protection/>
    </xf>
    <xf numFmtId="44" fontId="2" fillId="0" borderId="15" xfId="0" applyNumberFormat="1" applyFont="1" applyFill="1" applyBorder="1" applyAlignment="1" applyProtection="1">
      <alignment horizontal="center"/>
      <protection/>
    </xf>
    <xf numFmtId="8" fontId="2" fillId="0" borderId="33" xfId="44" applyNumberFormat="1" applyFont="1" applyFill="1" applyBorder="1" applyAlignment="1" applyProtection="1">
      <alignment horizontal="center"/>
      <protection/>
    </xf>
    <xf numFmtId="0" fontId="8" fillId="0" borderId="11" xfId="0" applyFont="1" applyFill="1" applyBorder="1" applyAlignment="1" applyProtection="1">
      <alignment horizontal="center" wrapText="1"/>
      <protection/>
    </xf>
    <xf numFmtId="8" fontId="3" fillId="0" borderId="13" xfId="0" applyNumberFormat="1" applyFont="1" applyBorder="1" applyAlignment="1" applyProtection="1">
      <alignment horizontal="center"/>
      <protection/>
    </xf>
    <xf numFmtId="0" fontId="3" fillId="0" borderId="14" xfId="0" applyFont="1" applyBorder="1" applyAlignment="1" applyProtection="1">
      <alignment horizontal="left" wrapText="1"/>
      <protection/>
    </xf>
    <xf numFmtId="0" fontId="3" fillId="0" borderId="14" xfId="0" applyFont="1" applyBorder="1" applyAlignment="1" applyProtection="1">
      <alignment horizontal="left"/>
      <protection hidden="1"/>
    </xf>
    <xf numFmtId="8" fontId="3" fillId="0" borderId="14" xfId="0" applyNumberFormat="1" applyFont="1" applyBorder="1" applyAlignment="1" applyProtection="1">
      <alignment horizontal="center"/>
      <protection hidden="1"/>
    </xf>
    <xf numFmtId="0" fontId="3" fillId="0" borderId="14" xfId="0" applyFont="1" applyBorder="1" applyAlignment="1" applyProtection="1">
      <alignment/>
      <protection/>
    </xf>
    <xf numFmtId="0" fontId="3" fillId="0" borderId="14" xfId="0" applyFont="1" applyFill="1" applyBorder="1" applyAlignment="1" applyProtection="1">
      <alignment/>
      <protection/>
    </xf>
    <xf numFmtId="0" fontId="3" fillId="0" borderId="14" xfId="0" applyFont="1" applyFill="1" applyBorder="1" applyAlignment="1" applyProtection="1">
      <alignment horizontal="center"/>
      <protection/>
    </xf>
    <xf numFmtId="0" fontId="3" fillId="0" borderId="14" xfId="0" applyFont="1" applyFill="1" applyBorder="1" applyAlignment="1" applyProtection="1">
      <alignment horizontal="center" wrapText="1"/>
      <protection/>
    </xf>
    <xf numFmtId="44" fontId="3" fillId="0" borderId="23" xfId="0" applyNumberFormat="1" applyFont="1" applyFill="1" applyBorder="1" applyAlignment="1" applyProtection="1">
      <alignment horizontal="center" wrapText="1"/>
      <protection/>
    </xf>
    <xf numFmtId="1" fontId="3" fillId="0" borderId="34" xfId="0" applyNumberFormat="1" applyFont="1" applyBorder="1" applyAlignment="1" applyProtection="1">
      <alignment horizontal="center"/>
      <protection/>
    </xf>
    <xf numFmtId="179" fontId="3" fillId="4" borderId="11" xfId="0" applyNumberFormat="1" applyFont="1" applyFill="1" applyBorder="1" applyAlignment="1" applyProtection="1">
      <alignment horizontal="center" shrinkToFit="1"/>
      <protection locked="0"/>
    </xf>
    <xf numFmtId="3" fontId="3" fillId="4" borderId="11" xfId="0" applyNumberFormat="1" applyFont="1" applyFill="1" applyBorder="1" applyAlignment="1" applyProtection="1">
      <alignment horizontal="center"/>
      <protection locked="0"/>
    </xf>
    <xf numFmtId="8" fontId="3" fillId="4" borderId="17" xfId="44" applyNumberFormat="1" applyFont="1" applyFill="1" applyBorder="1" applyAlignment="1" applyProtection="1">
      <alignment horizontal="center"/>
      <protection locked="0"/>
    </xf>
    <xf numFmtId="8" fontId="3" fillId="4" borderId="11" xfId="44" applyNumberFormat="1" applyFont="1" applyFill="1" applyBorder="1" applyAlignment="1" applyProtection="1">
      <alignment horizontal="center"/>
      <protection locked="0"/>
    </xf>
    <xf numFmtId="179" fontId="3" fillId="36" borderId="11" xfId="0" applyNumberFormat="1" applyFont="1" applyFill="1" applyBorder="1" applyAlignment="1" applyProtection="1">
      <alignment horizontal="center" shrinkToFit="1"/>
      <protection locked="0"/>
    </xf>
    <xf numFmtId="3" fontId="3" fillId="36" borderId="11" xfId="0" applyNumberFormat="1" applyFont="1" applyFill="1" applyBorder="1" applyAlignment="1" applyProtection="1">
      <alignment horizontal="center"/>
      <protection locked="0"/>
    </xf>
    <xf numFmtId="8" fontId="3" fillId="36" borderId="17" xfId="44" applyNumberFormat="1" applyFont="1" applyFill="1" applyBorder="1" applyAlignment="1" applyProtection="1">
      <alignment horizontal="center"/>
      <protection locked="0"/>
    </xf>
    <xf numFmtId="8" fontId="3" fillId="36" borderId="11" xfId="44" applyNumberFormat="1" applyFont="1" applyFill="1" applyBorder="1" applyAlignment="1" applyProtection="1">
      <alignment horizontal="center"/>
      <protection locked="0"/>
    </xf>
    <xf numFmtId="179" fontId="3" fillId="34" borderId="11" xfId="0" applyNumberFormat="1" applyFont="1" applyFill="1" applyBorder="1" applyAlignment="1" applyProtection="1">
      <alignment horizontal="center" shrinkToFit="1"/>
      <protection locked="0"/>
    </xf>
    <xf numFmtId="3" fontId="3" fillId="34" borderId="11" xfId="0" applyNumberFormat="1" applyFont="1" applyFill="1" applyBorder="1" applyAlignment="1" applyProtection="1">
      <alignment horizontal="center"/>
      <protection locked="0"/>
    </xf>
    <xf numFmtId="179" fontId="3" fillId="33" borderId="11" xfId="0" applyNumberFormat="1" applyFont="1" applyFill="1" applyBorder="1" applyAlignment="1" applyProtection="1">
      <alignment horizontal="center" shrinkToFit="1"/>
      <protection locked="0"/>
    </xf>
    <xf numFmtId="3" fontId="3" fillId="33" borderId="11" xfId="0" applyNumberFormat="1" applyFont="1" applyFill="1" applyBorder="1" applyAlignment="1" applyProtection="1">
      <alignment horizontal="center"/>
      <protection locked="0"/>
    </xf>
    <xf numFmtId="8" fontId="3" fillId="33" borderId="17" xfId="44" applyNumberFormat="1" applyFont="1" applyFill="1" applyBorder="1" applyAlignment="1" applyProtection="1">
      <alignment horizontal="center"/>
      <protection locked="0"/>
    </xf>
    <xf numFmtId="8" fontId="3" fillId="33" borderId="11" xfId="44" applyNumberFormat="1" applyFont="1" applyFill="1" applyBorder="1" applyAlignment="1" applyProtection="1">
      <alignment horizontal="center"/>
      <protection locked="0"/>
    </xf>
    <xf numFmtId="0" fontId="3" fillId="36" borderId="10" xfId="0" applyFont="1" applyFill="1" applyBorder="1" applyAlignment="1" applyProtection="1">
      <alignment horizontal="center" shrinkToFit="1"/>
      <protection locked="0"/>
    </xf>
    <xf numFmtId="0" fontId="3" fillId="4" borderId="10" xfId="0" applyFont="1" applyFill="1" applyBorder="1" applyAlignment="1" applyProtection="1">
      <alignment horizontal="center" shrinkToFit="1"/>
      <protection locked="0"/>
    </xf>
    <xf numFmtId="0" fontId="3" fillId="3" borderId="10" xfId="0" applyFont="1" applyFill="1" applyBorder="1" applyAlignment="1" applyProtection="1">
      <alignment horizontal="center" shrinkToFit="1"/>
      <protection locked="0"/>
    </xf>
    <xf numFmtId="164" fontId="3" fillId="34" borderId="10" xfId="0" applyNumberFormat="1" applyFont="1" applyFill="1" applyBorder="1" applyAlignment="1" applyProtection="1">
      <alignment horizontal="center"/>
      <protection locked="0"/>
    </xf>
    <xf numFmtId="8" fontId="3" fillId="34" borderId="14" xfId="44" applyNumberFormat="1" applyFont="1" applyFill="1" applyBorder="1" applyAlignment="1" applyProtection="1">
      <alignment horizontal="center"/>
      <protection locked="0"/>
    </xf>
    <xf numFmtId="8" fontId="3" fillId="34" borderId="10" xfId="44" applyNumberFormat="1" applyFont="1" applyFill="1" applyBorder="1" applyAlignment="1" applyProtection="1">
      <alignment horizontal="center"/>
      <protection locked="0"/>
    </xf>
    <xf numFmtId="179" fontId="3" fillId="34" borderId="10" xfId="0" applyNumberFormat="1" applyFont="1" applyFill="1" applyBorder="1" applyAlignment="1" applyProtection="1">
      <alignment horizontal="center"/>
      <protection locked="0"/>
    </xf>
    <xf numFmtId="0" fontId="3" fillId="34" borderId="10" xfId="0" applyFont="1" applyFill="1" applyBorder="1" applyAlignment="1" applyProtection="1">
      <alignment horizontal="center"/>
      <protection locked="0"/>
    </xf>
    <xf numFmtId="10" fontId="3" fillId="34" borderId="14" xfId="57" applyNumberFormat="1" applyFont="1" applyFill="1" applyBorder="1" applyAlignment="1" applyProtection="1">
      <alignment horizontal="center"/>
      <protection locked="0"/>
    </xf>
    <xf numFmtId="168" fontId="3" fillId="34" borderId="11" xfId="0" applyNumberFormat="1" applyFont="1" applyFill="1" applyBorder="1" applyAlignment="1" applyProtection="1">
      <alignment horizontal="center"/>
      <protection locked="0"/>
    </xf>
    <xf numFmtId="168" fontId="3" fillId="34" borderId="10" xfId="0" applyNumberFormat="1" applyFont="1" applyFill="1" applyBorder="1" applyAlignment="1" applyProtection="1">
      <alignment horizontal="center"/>
      <protection locked="0"/>
    </xf>
    <xf numFmtId="8" fontId="3" fillId="34" borderId="21" xfId="44" applyNumberFormat="1" applyFont="1" applyFill="1" applyBorder="1" applyAlignment="1" applyProtection="1">
      <alignment horizontal="center"/>
      <protection locked="0"/>
    </xf>
    <xf numFmtId="2" fontId="3" fillId="34" borderId="10" xfId="0" applyNumberFormat="1" applyFont="1" applyFill="1" applyBorder="1" applyAlignment="1" applyProtection="1">
      <alignment horizontal="center"/>
      <protection locked="0"/>
    </xf>
    <xf numFmtId="10" fontId="3" fillId="34" borderId="21" xfId="57" applyNumberFormat="1" applyFont="1" applyFill="1" applyBorder="1" applyAlignment="1" applyProtection="1">
      <alignment horizontal="center"/>
      <protection locked="0"/>
    </xf>
    <xf numFmtId="2" fontId="3" fillId="34" borderId="21" xfId="0" applyNumberFormat="1" applyFont="1" applyFill="1" applyBorder="1" applyAlignment="1" applyProtection="1">
      <alignment horizontal="center"/>
      <protection locked="0"/>
    </xf>
    <xf numFmtId="10" fontId="3" fillId="34" borderId="10" xfId="57" applyNumberFormat="1" applyFont="1" applyFill="1" applyBorder="1" applyAlignment="1" applyProtection="1">
      <alignment horizontal="center"/>
      <protection locked="0"/>
    </xf>
    <xf numFmtId="8" fontId="3" fillId="34" borderId="23" xfId="44" applyNumberFormat="1" applyFont="1" applyFill="1" applyBorder="1" applyAlignment="1" applyProtection="1">
      <alignment horizontal="center"/>
      <protection locked="0"/>
    </xf>
    <xf numFmtId="8" fontId="3" fillId="34" borderId="17" xfId="44" applyNumberFormat="1" applyFont="1" applyFill="1" applyBorder="1" applyAlignment="1" applyProtection="1">
      <alignment horizontal="center"/>
      <protection locked="0"/>
    </xf>
    <xf numFmtId="8" fontId="3" fillId="34" borderId="11" xfId="44" applyNumberFormat="1" applyFont="1" applyFill="1" applyBorder="1" applyAlignment="1" applyProtection="1">
      <alignment horizontal="center"/>
      <protection locked="0"/>
    </xf>
    <xf numFmtId="0" fontId="3" fillId="0" borderId="35" xfId="0" applyFont="1" applyBorder="1" applyAlignment="1" applyProtection="1">
      <alignment/>
      <protection/>
    </xf>
    <xf numFmtId="8" fontId="7" fillId="0" borderId="36" xfId="0" applyNumberFormat="1" applyFont="1" applyFill="1" applyBorder="1" applyAlignment="1" applyProtection="1">
      <alignment horizontal="center"/>
      <protection hidden="1"/>
    </xf>
    <xf numFmtId="8" fontId="7" fillId="0" borderId="0" xfId="0" applyNumberFormat="1" applyFont="1" applyFill="1" applyBorder="1" applyAlignment="1" applyProtection="1">
      <alignment horizontal="center"/>
      <protection hidden="1"/>
    </xf>
    <xf numFmtId="8" fontId="7" fillId="0" borderId="25" xfId="0" applyNumberFormat="1" applyFont="1" applyFill="1" applyBorder="1" applyAlignment="1" applyProtection="1">
      <alignment horizontal="center"/>
      <protection hidden="1"/>
    </xf>
    <xf numFmtId="8" fontId="7" fillId="0" borderId="22" xfId="0" applyNumberFormat="1" applyFont="1" applyFill="1" applyBorder="1" applyAlignment="1" applyProtection="1">
      <alignment horizontal="center"/>
      <protection hidden="1"/>
    </xf>
    <xf numFmtId="0" fontId="8" fillId="0" borderId="21" xfId="0" applyFont="1" applyBorder="1" applyAlignment="1" applyProtection="1">
      <alignment horizontal="center" wrapText="1"/>
      <protection/>
    </xf>
    <xf numFmtId="8" fontId="3" fillId="0" borderId="21" xfId="44" applyNumberFormat="1" applyFont="1" applyFill="1" applyBorder="1" applyAlignment="1" applyProtection="1">
      <alignment horizontal="center"/>
      <protection/>
    </xf>
    <xf numFmtId="0" fontId="6" fillId="0" borderId="0" xfId="0" applyFont="1" applyBorder="1" applyAlignment="1" applyProtection="1">
      <alignment horizontal="center"/>
      <protection/>
    </xf>
    <xf numFmtId="0" fontId="4" fillId="0" borderId="0" xfId="0" applyFont="1" applyAlignment="1" applyProtection="1">
      <alignment horizontal="center"/>
      <protection/>
    </xf>
    <xf numFmtId="0" fontId="4" fillId="0" borderId="0" xfId="0" applyFont="1" applyFill="1" applyAlignment="1" applyProtection="1">
      <alignment horizontal="center"/>
      <protection/>
    </xf>
    <xf numFmtId="0" fontId="2" fillId="34" borderId="10" xfId="0" applyFont="1" applyFill="1" applyBorder="1" applyAlignment="1" applyProtection="1">
      <alignment vertical="center" wrapText="1"/>
      <protection/>
    </xf>
    <xf numFmtId="0" fontId="2" fillId="36" borderId="10" xfId="0" applyFont="1" applyFill="1" applyBorder="1" applyAlignment="1" applyProtection="1">
      <alignment vertical="center" wrapText="1"/>
      <protection/>
    </xf>
    <xf numFmtId="0" fontId="2" fillId="4" borderId="10" xfId="0" applyFont="1" applyFill="1" applyBorder="1" applyAlignment="1" applyProtection="1">
      <alignment vertical="center" wrapText="1"/>
      <protection/>
    </xf>
    <xf numFmtId="0" fontId="2" fillId="3" borderId="10" xfId="0" applyFont="1" applyFill="1" applyBorder="1" applyAlignment="1" applyProtection="1">
      <alignment vertical="center" wrapText="1"/>
      <protection/>
    </xf>
    <xf numFmtId="0" fontId="29" fillId="0" borderId="0" xfId="0" applyFont="1" applyAlignment="1" applyProtection="1">
      <alignment/>
      <protection/>
    </xf>
    <xf numFmtId="8" fontId="3" fillId="0" borderId="0" xfId="0" applyNumberFormat="1" applyFont="1" applyFill="1" applyBorder="1" applyAlignment="1" applyProtection="1">
      <alignment horizontal="center"/>
      <protection/>
    </xf>
    <xf numFmtId="3" fontId="3" fillId="33" borderId="10" xfId="0" applyNumberFormat="1" applyFont="1" applyFill="1" applyBorder="1" applyAlignment="1" applyProtection="1">
      <alignment horizontal="center"/>
      <protection locked="0"/>
    </xf>
    <xf numFmtId="8" fontId="3" fillId="0" borderId="14" xfId="0" applyNumberFormat="1" applyFont="1" applyBorder="1" applyAlignment="1">
      <alignment horizontal="center"/>
    </xf>
    <xf numFmtId="0" fontId="2" fillId="2" borderId="10" xfId="0" applyFont="1" applyFill="1" applyBorder="1" applyAlignment="1" applyProtection="1">
      <alignment vertical="center" wrapText="1"/>
      <protection/>
    </xf>
    <xf numFmtId="1" fontId="3" fillId="2" borderId="10" xfId="0" applyNumberFormat="1" applyFont="1" applyFill="1" applyBorder="1" applyAlignment="1" applyProtection="1">
      <alignment horizontal="center"/>
      <protection locked="0"/>
    </xf>
    <xf numFmtId="8" fontId="3" fillId="2" borderId="10" xfId="44" applyNumberFormat="1" applyFont="1" applyFill="1" applyBorder="1" applyAlignment="1" applyProtection="1">
      <alignment horizontal="center"/>
      <protection locked="0"/>
    </xf>
    <xf numFmtId="164" fontId="3" fillId="2" borderId="10" xfId="0" applyNumberFormat="1" applyFont="1" applyFill="1" applyBorder="1" applyAlignment="1" applyProtection="1">
      <alignment horizontal="center"/>
      <protection locked="0"/>
    </xf>
    <xf numFmtId="179" fontId="3" fillId="2" borderId="10" xfId="0" applyNumberFormat="1" applyFont="1" applyFill="1" applyBorder="1" applyAlignment="1" applyProtection="1">
      <alignment horizontal="center"/>
      <protection locked="0"/>
    </xf>
    <xf numFmtId="0" fontId="3" fillId="2" borderId="10" xfId="0" applyFont="1" applyFill="1" applyBorder="1" applyAlignment="1" applyProtection="1">
      <alignment horizontal="center"/>
      <protection locked="0"/>
    </xf>
    <xf numFmtId="179" fontId="3" fillId="2" borderId="11" xfId="0" applyNumberFormat="1" applyFont="1" applyFill="1" applyBorder="1" applyAlignment="1" applyProtection="1">
      <alignment horizontal="center" shrinkToFit="1"/>
      <protection locked="0"/>
    </xf>
    <xf numFmtId="0" fontId="3" fillId="2" borderId="10" xfId="0" applyFont="1" applyFill="1" applyBorder="1" applyAlignment="1" applyProtection="1">
      <alignment horizontal="center" shrinkToFit="1"/>
      <protection locked="0"/>
    </xf>
    <xf numFmtId="3" fontId="3" fillId="2" borderId="11" xfId="0" applyNumberFormat="1" applyFont="1" applyFill="1" applyBorder="1" applyAlignment="1" applyProtection="1">
      <alignment horizontal="center"/>
      <protection locked="0"/>
    </xf>
    <xf numFmtId="10" fontId="3" fillId="2" borderId="14" xfId="57" applyNumberFormat="1" applyFont="1" applyFill="1" applyBorder="1" applyAlignment="1" applyProtection="1">
      <alignment horizontal="center"/>
      <protection locked="0"/>
    </xf>
    <xf numFmtId="179" fontId="3" fillId="2" borderId="10" xfId="0" applyNumberFormat="1" applyFont="1" applyFill="1" applyBorder="1" applyAlignment="1" applyProtection="1">
      <alignment horizontal="center" shrinkToFit="1"/>
      <protection locked="0"/>
    </xf>
    <xf numFmtId="3" fontId="3" fillId="2" borderId="10" xfId="0" applyNumberFormat="1" applyFont="1" applyFill="1" applyBorder="1" applyAlignment="1" applyProtection="1">
      <alignment horizontal="center"/>
      <protection locked="0"/>
    </xf>
    <xf numFmtId="168" fontId="3" fillId="2" borderId="11" xfId="0" applyNumberFormat="1" applyFont="1" applyFill="1" applyBorder="1" applyAlignment="1" applyProtection="1">
      <alignment horizontal="center"/>
      <protection locked="0"/>
    </xf>
    <xf numFmtId="168" fontId="3" fillId="2" borderId="10" xfId="0" applyNumberFormat="1" applyFont="1" applyFill="1" applyBorder="1" applyAlignment="1" applyProtection="1">
      <alignment horizontal="center"/>
      <protection locked="0"/>
    </xf>
    <xf numFmtId="8" fontId="3" fillId="2" borderId="21" xfId="44" applyNumberFormat="1" applyFont="1" applyFill="1" applyBorder="1" applyAlignment="1" applyProtection="1">
      <alignment horizontal="center"/>
      <protection locked="0"/>
    </xf>
    <xf numFmtId="8" fontId="3" fillId="2" borderId="14" xfId="44" applyNumberFormat="1" applyFont="1" applyFill="1" applyBorder="1" applyAlignment="1" applyProtection="1">
      <alignment horizontal="center"/>
      <protection locked="0"/>
    </xf>
    <xf numFmtId="2" fontId="3" fillId="2" borderId="10" xfId="0" applyNumberFormat="1" applyFont="1" applyFill="1" applyBorder="1" applyAlignment="1" applyProtection="1">
      <alignment horizontal="center"/>
      <protection locked="0"/>
    </xf>
    <xf numFmtId="10" fontId="3" fillId="2" borderId="21" xfId="57" applyNumberFormat="1" applyFont="1" applyFill="1" applyBorder="1" applyAlignment="1" applyProtection="1">
      <alignment horizontal="center"/>
      <protection locked="0"/>
    </xf>
    <xf numFmtId="2" fontId="3" fillId="2" borderId="21" xfId="0" applyNumberFormat="1" applyFont="1" applyFill="1" applyBorder="1" applyAlignment="1" applyProtection="1">
      <alignment horizontal="center"/>
      <protection locked="0"/>
    </xf>
    <xf numFmtId="10" fontId="3" fillId="2" borderId="10" xfId="57" applyNumberFormat="1" applyFont="1" applyFill="1" applyBorder="1" applyAlignment="1" applyProtection="1">
      <alignment horizontal="center"/>
      <protection locked="0"/>
    </xf>
    <xf numFmtId="8" fontId="3" fillId="2" borderId="23" xfId="44" applyNumberFormat="1" applyFont="1" applyFill="1" applyBorder="1" applyAlignment="1" applyProtection="1">
      <alignment horizontal="center"/>
      <protection locked="0"/>
    </xf>
    <xf numFmtId="8" fontId="3" fillId="2" borderId="17" xfId="44" applyNumberFormat="1" applyFont="1" applyFill="1" applyBorder="1" applyAlignment="1" applyProtection="1">
      <alignment horizontal="center"/>
      <protection locked="0"/>
    </xf>
    <xf numFmtId="8" fontId="3" fillId="2" borderId="11" xfId="44" applyNumberFormat="1" applyFont="1" applyFill="1" applyBorder="1" applyAlignment="1" applyProtection="1">
      <alignment horizontal="center"/>
      <protection locked="0"/>
    </xf>
    <xf numFmtId="179" fontId="3" fillId="3" borderId="11" xfId="0" applyNumberFormat="1" applyFont="1" applyFill="1" applyBorder="1" applyAlignment="1" applyProtection="1">
      <alignment horizontal="center" shrinkToFit="1"/>
      <protection locked="0"/>
    </xf>
    <xf numFmtId="3" fontId="3" fillId="3" borderId="11" xfId="0" applyNumberFormat="1" applyFont="1" applyFill="1" applyBorder="1" applyAlignment="1" applyProtection="1">
      <alignment horizontal="center"/>
      <protection locked="0"/>
    </xf>
    <xf numFmtId="8" fontId="3" fillId="3" borderId="17" xfId="44" applyNumberFormat="1" applyFont="1" applyFill="1" applyBorder="1" applyAlignment="1" applyProtection="1">
      <alignment horizontal="center"/>
      <protection locked="0"/>
    </xf>
    <xf numFmtId="8" fontId="3" fillId="3" borderId="11" xfId="44" applyNumberFormat="1" applyFont="1" applyFill="1" applyBorder="1" applyAlignment="1" applyProtection="1">
      <alignment horizontal="center"/>
      <protection locked="0"/>
    </xf>
    <xf numFmtId="8" fontId="3" fillId="3" borderId="23" xfId="44" applyNumberFormat="1" applyFont="1" applyFill="1" applyBorder="1" applyAlignment="1" applyProtection="1">
      <alignment horizontal="center"/>
      <protection locked="0"/>
    </xf>
    <xf numFmtId="8" fontId="3" fillId="0" borderId="37" xfId="44" applyNumberFormat="1" applyFont="1" applyFill="1" applyBorder="1" applyAlignment="1" applyProtection="1">
      <alignment horizontal="center"/>
      <protection/>
    </xf>
    <xf numFmtId="179" fontId="3" fillId="33" borderId="10" xfId="0" applyNumberFormat="1" applyFont="1" applyFill="1" applyBorder="1" applyAlignment="1" applyProtection="1">
      <alignment horizontal="center" shrinkToFit="1"/>
      <protection locked="0"/>
    </xf>
    <xf numFmtId="8" fontId="3" fillId="0" borderId="10" xfId="44" applyNumberFormat="1" applyFont="1" applyFill="1" applyBorder="1" applyAlignment="1" applyProtection="1">
      <alignment horizontal="center"/>
      <protection/>
    </xf>
    <xf numFmtId="0" fontId="2" fillId="0" borderId="21" xfId="0" applyFont="1" applyBorder="1" applyAlignment="1" applyProtection="1">
      <alignment horizontal="left" wrapText="1"/>
      <protection/>
    </xf>
    <xf numFmtId="0" fontId="2" fillId="0" borderId="31" xfId="0" applyFont="1" applyBorder="1" applyAlignment="1" applyProtection="1">
      <alignment horizontal="left" wrapText="1"/>
      <protection/>
    </xf>
    <xf numFmtId="0" fontId="3" fillId="0" borderId="21" xfId="0" applyFont="1" applyBorder="1" applyAlignment="1" applyProtection="1">
      <alignment horizontal="center" wrapText="1"/>
      <protection/>
    </xf>
    <xf numFmtId="0" fontId="3" fillId="0" borderId="31" xfId="0" applyFont="1" applyBorder="1" applyAlignment="1" applyProtection="1">
      <alignment horizontal="center" wrapText="1"/>
      <protection/>
    </xf>
    <xf numFmtId="0" fontId="2" fillId="0" borderId="15" xfId="0" applyFont="1" applyBorder="1" applyAlignment="1" applyProtection="1">
      <alignment horizontal="center"/>
      <protection/>
    </xf>
    <xf numFmtId="0" fontId="2" fillId="0" borderId="33" xfId="0" applyFont="1" applyBorder="1" applyAlignment="1" applyProtection="1">
      <alignment horizontal="center"/>
      <protection/>
    </xf>
    <xf numFmtId="0" fontId="8" fillId="0" borderId="10" xfId="0" applyFont="1" applyFill="1" applyBorder="1" applyAlignment="1" applyProtection="1">
      <alignment horizontal="center" wrapText="1"/>
      <protection/>
    </xf>
    <xf numFmtId="0" fontId="3" fillId="0" borderId="16" xfId="0" applyFont="1" applyBorder="1" applyAlignment="1" applyProtection="1">
      <alignment horizontal="left" wrapText="1"/>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2" fillId="0" borderId="15" xfId="0" applyFont="1" applyFill="1" applyBorder="1" applyAlignment="1" applyProtection="1">
      <alignment horizontal="center"/>
      <protection/>
    </xf>
    <xf numFmtId="0" fontId="2" fillId="0" borderId="33" xfId="0" applyFont="1" applyFill="1" applyBorder="1" applyAlignment="1" applyProtection="1">
      <alignment horizontal="center"/>
      <protection/>
    </xf>
    <xf numFmtId="0" fontId="3" fillId="0" borderId="11" xfId="0" applyFont="1" applyBorder="1" applyAlignment="1" applyProtection="1">
      <alignment horizontal="center"/>
      <protection/>
    </xf>
    <xf numFmtId="0" fontId="3" fillId="0" borderId="23" xfId="0" applyFont="1" applyBorder="1" applyAlignment="1" applyProtection="1">
      <alignment horizontal="center"/>
      <protection/>
    </xf>
    <xf numFmtId="0" fontId="3" fillId="0" borderId="21" xfId="0" applyFont="1" applyBorder="1" applyAlignment="1" applyProtection="1">
      <alignment horizontal="left" wrapText="1"/>
      <protection/>
    </xf>
    <xf numFmtId="0" fontId="3" fillId="0" borderId="31" xfId="0" applyFont="1" applyBorder="1" applyAlignment="1" applyProtection="1">
      <alignment horizontal="left" wrapText="1"/>
      <protection/>
    </xf>
    <xf numFmtId="8" fontId="3" fillId="0" borderId="16" xfId="0" applyNumberFormat="1" applyFont="1" applyBorder="1" applyAlignment="1" applyProtection="1">
      <alignment horizontal="center"/>
      <protection/>
    </xf>
    <xf numFmtId="0" fontId="3" fillId="0" borderId="16" xfId="0" applyFont="1" applyBorder="1" applyAlignment="1" applyProtection="1">
      <alignment horizontal="center"/>
      <protection/>
    </xf>
    <xf numFmtId="0" fontId="3" fillId="0" borderId="0" xfId="0" applyFont="1" applyBorder="1" applyAlignment="1" applyProtection="1">
      <alignment horizontal="center"/>
      <protection/>
    </xf>
    <xf numFmtId="8" fontId="2" fillId="0" borderId="11" xfId="44" applyNumberFormat="1" applyFont="1" applyFill="1" applyBorder="1" applyAlignment="1" applyProtection="1">
      <alignment horizontal="center"/>
      <protection locked="0"/>
    </xf>
    <xf numFmtId="8" fontId="2" fillId="0" borderId="14" xfId="44" applyNumberFormat="1" applyFont="1" applyFill="1" applyBorder="1" applyAlignment="1" applyProtection="1">
      <alignment horizontal="center"/>
      <protection locked="0"/>
    </xf>
    <xf numFmtId="44" fontId="3" fillId="0" borderId="14" xfId="44" applyFont="1" applyBorder="1" applyAlignment="1" applyProtection="1">
      <alignment horizontal="left" wrapText="1"/>
      <protection/>
    </xf>
    <xf numFmtId="44" fontId="3" fillId="0" borderId="14" xfId="44" applyFont="1" applyBorder="1" applyAlignment="1" applyProtection="1">
      <alignment horizontal="left"/>
      <protection/>
    </xf>
    <xf numFmtId="0" fontId="24" fillId="0" borderId="10" xfId="0" applyFont="1" applyFill="1" applyBorder="1" applyAlignment="1" applyProtection="1">
      <alignment horizontal="center" wrapText="1"/>
      <protection/>
    </xf>
    <xf numFmtId="0" fontId="3" fillId="33" borderId="11" xfId="0" applyFont="1" applyFill="1" applyBorder="1" applyAlignment="1" applyProtection="1">
      <alignment horizontal="center"/>
      <protection locked="0"/>
    </xf>
    <xf numFmtId="0" fontId="3" fillId="33" borderId="14" xfId="0" applyFont="1" applyFill="1" applyBorder="1" applyAlignment="1" applyProtection="1">
      <alignment horizontal="center"/>
      <protection locked="0"/>
    </xf>
    <xf numFmtId="44" fontId="3" fillId="0" borderId="21" xfId="44" applyFont="1" applyBorder="1" applyAlignment="1" applyProtection="1">
      <alignment horizontal="left" wrapText="1"/>
      <protection/>
    </xf>
    <xf numFmtId="44" fontId="3" fillId="0" borderId="31" xfId="44" applyFont="1" applyBorder="1" applyAlignment="1" applyProtection="1">
      <alignment horizontal="left" wrapText="1"/>
      <protection/>
    </xf>
    <xf numFmtId="0" fontId="8" fillId="0" borderId="21" xfId="0" applyFont="1" applyBorder="1" applyAlignment="1" applyProtection="1">
      <alignment horizontal="center" wrapText="1"/>
      <protection/>
    </xf>
    <xf numFmtId="0" fontId="8" fillId="0" borderId="31" xfId="0" applyFont="1" applyBorder="1" applyAlignment="1" applyProtection="1">
      <alignment horizontal="center" wrapText="1"/>
      <protection/>
    </xf>
    <xf numFmtId="0" fontId="27" fillId="0" borderId="0" xfId="0" applyFont="1" applyAlignment="1" applyProtection="1">
      <alignment horizontal="left" wrapText="1"/>
      <protection hidden="1"/>
    </xf>
    <xf numFmtId="0" fontId="3" fillId="0" borderId="10" xfId="0" applyFont="1" applyBorder="1" applyAlignment="1" applyProtection="1">
      <alignment horizontal="center"/>
      <protection/>
    </xf>
    <xf numFmtId="0" fontId="3" fillId="33" borderId="25" xfId="0" applyFont="1" applyFill="1" applyBorder="1" applyAlignment="1" applyProtection="1">
      <alignment horizontal="center"/>
      <protection locked="0"/>
    </xf>
    <xf numFmtId="44" fontId="3" fillId="0" borderId="10" xfId="44" applyFont="1" applyBorder="1" applyAlignment="1" applyProtection="1">
      <alignment horizontal="left" wrapText="1"/>
      <protection/>
    </xf>
    <xf numFmtId="44" fontId="3" fillId="0" borderId="10" xfId="44" applyFont="1" applyBorder="1" applyAlignment="1" applyProtection="1">
      <alignment horizontal="left"/>
      <protection/>
    </xf>
    <xf numFmtId="0" fontId="3" fillId="0" borderId="21" xfId="0" applyFont="1" applyBorder="1" applyAlignment="1" applyProtection="1">
      <alignment horizontal="center"/>
      <protection/>
    </xf>
    <xf numFmtId="0" fontId="3" fillId="0" borderId="31" xfId="0" applyFont="1" applyBorder="1" applyAlignment="1" applyProtection="1">
      <alignment horizontal="center"/>
      <protection/>
    </xf>
    <xf numFmtId="44" fontId="3" fillId="0" borderId="25" xfId="44" applyFont="1" applyBorder="1" applyAlignment="1" applyProtection="1">
      <alignment horizontal="left" wrapText="1"/>
      <protection/>
    </xf>
    <xf numFmtId="44" fontId="3" fillId="0" borderId="18" xfId="44" applyFont="1" applyBorder="1" applyAlignment="1" applyProtection="1">
      <alignment horizontal="left" wrapText="1"/>
      <protection/>
    </xf>
    <xf numFmtId="0" fontId="3" fillId="0" borderId="25" xfId="0" applyFont="1" applyBorder="1" applyAlignment="1" applyProtection="1">
      <alignment horizontal="left" wrapText="1"/>
      <protection/>
    </xf>
    <xf numFmtId="0" fontId="3" fillId="0" borderId="18" xfId="0" applyFont="1" applyBorder="1" applyAlignment="1" applyProtection="1">
      <alignment horizontal="left" wrapText="1"/>
      <protection/>
    </xf>
    <xf numFmtId="8" fontId="3" fillId="0" borderId="27" xfId="44" applyNumberFormat="1" applyFont="1" applyFill="1" applyBorder="1" applyAlignment="1" applyProtection="1">
      <alignment horizontal="center"/>
      <protection/>
    </xf>
    <xf numFmtId="0" fontId="23" fillId="0" borderId="38" xfId="0" applyFont="1" applyBorder="1" applyAlignment="1" applyProtection="1">
      <alignment horizontal="center" vertical="center" wrapText="1"/>
      <protection/>
    </xf>
    <xf numFmtId="0" fontId="23" fillId="0" borderId="39" xfId="0" applyFont="1" applyBorder="1" applyAlignment="1" applyProtection="1">
      <alignment horizontal="center" vertical="center" wrapText="1"/>
      <protection/>
    </xf>
    <xf numFmtId="4" fontId="25" fillId="0" borderId="40" xfId="0" applyNumberFormat="1" applyFont="1" applyBorder="1" applyAlignment="1" applyProtection="1">
      <alignment horizontal="center" vertical="center"/>
      <protection/>
    </xf>
    <xf numFmtId="4" fontId="25" fillId="0" borderId="41" xfId="0" applyNumberFormat="1" applyFont="1" applyBorder="1" applyAlignment="1" applyProtection="1">
      <alignment horizontal="center" vertical="center"/>
      <protection/>
    </xf>
    <xf numFmtId="4" fontId="25" fillId="0" borderId="42" xfId="0" applyNumberFormat="1" applyFont="1" applyBorder="1" applyAlignment="1" applyProtection="1">
      <alignment horizontal="center" vertical="center"/>
      <protection/>
    </xf>
    <xf numFmtId="4" fontId="25" fillId="0" borderId="43" xfId="0" applyNumberFormat="1" applyFont="1" applyBorder="1" applyAlignment="1" applyProtection="1">
      <alignment horizontal="center" vertical="center"/>
      <protection/>
    </xf>
    <xf numFmtId="8" fontId="3" fillId="0" borderId="26" xfId="44" applyNumberFormat="1" applyFont="1" applyFill="1" applyBorder="1" applyAlignment="1" applyProtection="1">
      <alignment horizontal="center"/>
      <protection/>
    </xf>
    <xf numFmtId="8" fontId="3" fillId="0" borderId="44" xfId="44" applyNumberFormat="1" applyFont="1" applyFill="1" applyBorder="1" applyAlignment="1" applyProtection="1">
      <alignment horizontal="center"/>
      <protection/>
    </xf>
    <xf numFmtId="44" fontId="3" fillId="0" borderId="10" xfId="0" applyNumberFormat="1" applyFont="1" applyFill="1" applyBorder="1" applyAlignment="1" applyProtection="1">
      <alignment horizontal="center" wrapText="1"/>
      <protection/>
    </xf>
    <xf numFmtId="8" fontId="3" fillId="0" borderId="31" xfId="0" applyNumberFormat="1" applyFont="1" applyBorder="1" applyAlignment="1" applyProtection="1">
      <alignment horizontal="center"/>
      <protection/>
    </xf>
    <xf numFmtId="8" fontId="3" fillId="0" borderId="17" xfId="0" applyNumberFormat="1" applyFont="1" applyBorder="1" applyAlignment="1" applyProtection="1">
      <alignment horizontal="center"/>
      <protection/>
    </xf>
    <xf numFmtId="0" fontId="3" fillId="0" borderId="15" xfId="0" applyFont="1" applyFill="1" applyBorder="1" applyAlignment="1" applyProtection="1">
      <alignment horizontal="center"/>
      <protection/>
    </xf>
    <xf numFmtId="0" fontId="3" fillId="0" borderId="33" xfId="0" applyFont="1" applyFill="1" applyBorder="1" applyAlignment="1" applyProtection="1">
      <alignment horizontal="center"/>
      <protection/>
    </xf>
    <xf numFmtId="0" fontId="3" fillId="0" borderId="30" xfId="0" applyFont="1" applyBorder="1" applyAlignment="1" applyProtection="1">
      <alignment horizontal="center"/>
      <protection/>
    </xf>
    <xf numFmtId="0" fontId="3" fillId="0" borderId="37" xfId="0" applyFont="1" applyBorder="1" applyAlignment="1" applyProtection="1">
      <alignment horizontal="center"/>
      <protection/>
    </xf>
    <xf numFmtId="0" fontId="3" fillId="0" borderId="36" xfId="0" applyFont="1" applyBorder="1" applyAlignment="1" applyProtection="1">
      <alignment horizontal="center"/>
      <protection/>
    </xf>
    <xf numFmtId="0" fontId="3" fillId="0" borderId="45" xfId="0" applyFont="1" applyBorder="1" applyAlignment="1" applyProtection="1">
      <alignment horizontal="center"/>
      <protection/>
    </xf>
    <xf numFmtId="0" fontId="3" fillId="0" borderId="14" xfId="0" applyFont="1" applyBorder="1" applyAlignment="1" applyProtection="1">
      <alignment horizontal="center"/>
      <protection/>
    </xf>
    <xf numFmtId="8" fontId="3" fillId="0" borderId="33" xfId="0" applyNumberFormat="1" applyFont="1" applyBorder="1" applyAlignment="1" applyProtection="1">
      <alignment horizontal="center"/>
      <protection/>
    </xf>
    <xf numFmtId="8" fontId="3" fillId="0" borderId="10" xfId="0" applyNumberFormat="1" applyFont="1" applyBorder="1" applyAlignment="1" applyProtection="1">
      <alignment horizontal="center"/>
      <protection/>
    </xf>
    <xf numFmtId="8" fontId="3" fillId="0" borderId="11" xfId="0" applyNumberFormat="1" applyFont="1" applyBorder="1" applyAlignment="1" applyProtection="1">
      <alignment horizontal="center"/>
      <protection/>
    </xf>
    <xf numFmtId="0" fontId="28" fillId="0" borderId="16" xfId="0" applyFont="1" applyFill="1" applyBorder="1" applyAlignment="1" applyProtection="1">
      <alignment horizontal="center"/>
      <protection/>
    </xf>
    <xf numFmtId="0" fontId="3" fillId="0" borderId="13" xfId="0" applyFont="1" applyBorder="1" applyAlignment="1" applyProtection="1">
      <alignment horizontal="center" wrapText="1"/>
      <protection/>
    </xf>
    <xf numFmtId="0" fontId="3" fillId="0" borderId="17" xfId="0" applyFont="1" applyBorder="1" applyAlignment="1" applyProtection="1">
      <alignment horizontal="center" wrapText="1"/>
      <protection/>
    </xf>
    <xf numFmtId="0" fontId="6" fillId="0" borderId="0" xfId="0" applyFont="1" applyBorder="1" applyAlignment="1" applyProtection="1">
      <alignment horizontal="center"/>
      <protection/>
    </xf>
    <xf numFmtId="0" fontId="5"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5" fillId="0" borderId="17" xfId="0" applyFont="1" applyFill="1" applyBorder="1" applyAlignment="1" applyProtection="1">
      <alignment horizontal="center"/>
      <protection/>
    </xf>
    <xf numFmtId="0" fontId="5" fillId="0" borderId="16" xfId="0" applyFont="1" applyFill="1" applyBorder="1" applyAlignment="1" applyProtection="1">
      <alignment horizontal="center"/>
      <protection/>
    </xf>
    <xf numFmtId="0" fontId="9" fillId="0" borderId="11" xfId="0" applyFont="1" applyBorder="1" applyAlignment="1" applyProtection="1">
      <alignment horizontal="center" wrapText="1"/>
      <protection/>
    </xf>
    <xf numFmtId="0" fontId="9" fillId="0" borderId="14" xfId="0" applyFont="1" applyBorder="1" applyAlignment="1" applyProtection="1">
      <alignment horizontal="center" wrapText="1"/>
      <protection/>
    </xf>
    <xf numFmtId="0" fontId="3" fillId="33" borderId="10" xfId="0" applyFont="1" applyFill="1" applyBorder="1" applyAlignment="1" applyProtection="1">
      <alignment horizontal="center"/>
      <protection locked="0"/>
    </xf>
    <xf numFmtId="0" fontId="3" fillId="33" borderId="10" xfId="0" applyNumberFormat="1" applyFont="1" applyFill="1" applyBorder="1" applyAlignment="1" applyProtection="1">
      <alignment horizontal="center"/>
      <protection locked="0"/>
    </xf>
    <xf numFmtId="0" fontId="3" fillId="33" borderId="21" xfId="0" applyNumberFormat="1" applyFont="1" applyFill="1" applyBorder="1" applyAlignment="1" applyProtection="1">
      <alignment horizontal="center"/>
      <protection locked="0"/>
    </xf>
    <xf numFmtId="49" fontId="3" fillId="33" borderId="10" xfId="0" applyNumberFormat="1" applyFont="1" applyFill="1" applyBorder="1" applyAlignment="1" applyProtection="1">
      <alignment horizontal="center"/>
      <protection locked="0"/>
    </xf>
    <xf numFmtId="0" fontId="3" fillId="0" borderId="10" xfId="0" applyFont="1" applyFill="1" applyBorder="1" applyAlignment="1" applyProtection="1">
      <alignment horizontal="center"/>
      <protection/>
    </xf>
    <xf numFmtId="0" fontId="3" fillId="0" borderId="10" xfId="0" applyNumberFormat="1" applyFont="1" applyFill="1" applyBorder="1" applyAlignment="1" applyProtection="1">
      <alignment horizontal="center"/>
      <protection/>
    </xf>
    <xf numFmtId="0" fontId="3" fillId="0" borderId="21" xfId="0" applyNumberFormat="1" applyFont="1" applyFill="1" applyBorder="1" applyAlignment="1" applyProtection="1">
      <alignment horizontal="center"/>
      <protection/>
    </xf>
    <xf numFmtId="49" fontId="3" fillId="34" borderId="10" xfId="0" applyNumberFormat="1" applyFont="1" applyFill="1" applyBorder="1" applyAlignment="1" applyProtection="1">
      <alignment horizontal="center"/>
      <protection locked="0"/>
    </xf>
    <xf numFmtId="49" fontId="3" fillId="0" borderId="10" xfId="0" applyNumberFormat="1" applyFont="1" applyFill="1" applyBorder="1" applyAlignment="1" applyProtection="1">
      <alignment horizontal="center"/>
      <protection/>
    </xf>
    <xf numFmtId="8" fontId="3" fillId="0" borderId="11" xfId="44" applyNumberFormat="1" applyFont="1" applyFill="1" applyBorder="1" applyAlignment="1" applyProtection="1">
      <alignment horizontal="center"/>
      <protection/>
    </xf>
    <xf numFmtId="8" fontId="3" fillId="0" borderId="14" xfId="44" applyNumberFormat="1" applyFont="1" applyFill="1" applyBorder="1" applyAlignment="1" applyProtection="1">
      <alignment horizontal="center"/>
      <protection/>
    </xf>
    <xf numFmtId="0" fontId="3" fillId="34" borderId="11" xfId="0" applyFont="1" applyFill="1" applyBorder="1" applyAlignment="1" applyProtection="1">
      <alignment horizontal="center"/>
      <protection locked="0"/>
    </xf>
    <xf numFmtId="0" fontId="3" fillId="34" borderId="14" xfId="0" applyFont="1" applyFill="1" applyBorder="1" applyAlignment="1" applyProtection="1">
      <alignment horizontal="center"/>
      <protection locked="0"/>
    </xf>
    <xf numFmtId="0" fontId="3" fillId="34" borderId="25" xfId="0" applyFont="1" applyFill="1" applyBorder="1" applyAlignment="1" applyProtection="1">
      <alignment horizontal="center"/>
      <protection locked="0"/>
    </xf>
    <xf numFmtId="0" fontId="0" fillId="34" borderId="14" xfId="0" applyFill="1" applyBorder="1" applyAlignment="1" applyProtection="1">
      <alignment/>
      <protection locked="0"/>
    </xf>
    <xf numFmtId="0" fontId="3" fillId="4" borderId="11"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0" fontId="0" fillId="4" borderId="14" xfId="0" applyFill="1" applyBorder="1" applyAlignment="1" applyProtection="1">
      <alignment/>
      <protection locked="0"/>
    </xf>
    <xf numFmtId="0" fontId="3" fillId="4" borderId="25" xfId="0" applyFont="1" applyFill="1" applyBorder="1" applyAlignment="1" applyProtection="1">
      <alignment horizontal="center"/>
      <protection locked="0"/>
    </xf>
    <xf numFmtId="49" fontId="3" fillId="4" borderId="10" xfId="0" applyNumberFormat="1" applyFont="1" applyFill="1" applyBorder="1" applyAlignment="1" applyProtection="1">
      <alignment horizontal="center"/>
      <protection locked="0"/>
    </xf>
    <xf numFmtId="49" fontId="3" fillId="36" borderId="10" xfId="0" applyNumberFormat="1" applyFont="1" applyFill="1" applyBorder="1" applyAlignment="1" applyProtection="1">
      <alignment horizontal="center"/>
      <protection locked="0"/>
    </xf>
    <xf numFmtId="0" fontId="3" fillId="36" borderId="11" xfId="0" applyFont="1" applyFill="1" applyBorder="1" applyAlignment="1" applyProtection="1">
      <alignment horizontal="center"/>
      <protection locked="0"/>
    </xf>
    <xf numFmtId="0" fontId="3" fillId="36" borderId="14" xfId="0" applyFont="1" applyFill="1" applyBorder="1" applyAlignment="1" applyProtection="1">
      <alignment horizontal="center"/>
      <protection locked="0"/>
    </xf>
    <xf numFmtId="0" fontId="3" fillId="36" borderId="25" xfId="0" applyFont="1" applyFill="1" applyBorder="1" applyAlignment="1" applyProtection="1">
      <alignment horizontal="center"/>
      <protection locked="0"/>
    </xf>
    <xf numFmtId="0" fontId="0" fillId="36" borderId="14" xfId="0" applyFill="1" applyBorder="1" applyAlignment="1" applyProtection="1">
      <alignment/>
      <protection locked="0"/>
    </xf>
    <xf numFmtId="0" fontId="3" fillId="2" borderId="11"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0" fillId="2" borderId="14" xfId="0" applyFill="1" applyBorder="1" applyAlignment="1" applyProtection="1">
      <alignment/>
      <protection locked="0"/>
    </xf>
    <xf numFmtId="0" fontId="3" fillId="2" borderId="25" xfId="0" applyFont="1" applyFill="1" applyBorder="1" applyAlignment="1" applyProtection="1">
      <alignment horizontal="center"/>
      <protection locked="0"/>
    </xf>
    <xf numFmtId="49" fontId="3" fillId="2" borderId="10" xfId="0" applyNumberFormat="1" applyFont="1" applyFill="1" applyBorder="1" applyAlignment="1" applyProtection="1">
      <alignment horizontal="center"/>
      <protection locked="0"/>
    </xf>
    <xf numFmtId="49" fontId="3" fillId="3" borderId="10" xfId="0" applyNumberFormat="1" applyFont="1" applyFill="1" applyBorder="1" applyAlignment="1" applyProtection="1">
      <alignment horizontal="center"/>
      <protection locked="0"/>
    </xf>
    <xf numFmtId="0" fontId="3" fillId="0" borderId="46" xfId="0" applyFont="1" applyBorder="1" applyAlignment="1" applyProtection="1">
      <alignment horizontal="center"/>
      <protection/>
    </xf>
    <xf numFmtId="0" fontId="3" fillId="0" borderId="12" xfId="0" applyFont="1" applyBorder="1" applyAlignment="1" applyProtection="1">
      <alignment horizontal="center"/>
      <protection/>
    </xf>
    <xf numFmtId="0" fontId="23" fillId="0" borderId="47" xfId="0" applyFont="1" applyBorder="1" applyAlignment="1" applyProtection="1">
      <alignment horizontal="center" vertical="center" wrapText="1"/>
      <protection/>
    </xf>
    <xf numFmtId="4" fontId="25" fillId="0" borderId="0" xfId="0" applyNumberFormat="1" applyFont="1" applyBorder="1" applyAlignment="1" applyProtection="1">
      <alignment horizontal="center" vertical="center"/>
      <protection/>
    </xf>
    <xf numFmtId="4" fontId="25" fillId="0" borderId="48" xfId="0" applyNumberFormat="1" applyFont="1" applyBorder="1" applyAlignment="1" applyProtection="1">
      <alignment horizontal="center" vertical="center"/>
      <protection/>
    </xf>
    <xf numFmtId="8" fontId="3" fillId="0" borderId="37" xfId="44" applyNumberFormat="1" applyFont="1" applyFill="1" applyBorder="1" applyAlignment="1" applyProtection="1">
      <alignment horizontal="center"/>
      <protection/>
    </xf>
    <xf numFmtId="8" fontId="3" fillId="0" borderId="49" xfId="44" applyNumberFormat="1" applyFont="1" applyFill="1" applyBorder="1" applyAlignment="1" applyProtection="1">
      <alignment horizontal="center"/>
      <protection/>
    </xf>
    <xf numFmtId="0" fontId="3" fillId="3" borderId="11" xfId="0" applyFont="1" applyFill="1" applyBorder="1" applyAlignment="1" applyProtection="1">
      <alignment horizontal="center"/>
      <protection locked="0"/>
    </xf>
    <xf numFmtId="0" fontId="3" fillId="3" borderId="14" xfId="0" applyFont="1" applyFill="1" applyBorder="1" applyAlignment="1" applyProtection="1">
      <alignment horizontal="center"/>
      <protection locked="0"/>
    </xf>
    <xf numFmtId="0" fontId="3" fillId="3" borderId="25" xfId="0" applyFont="1" applyFill="1" applyBorder="1" applyAlignment="1" applyProtection="1">
      <alignment horizontal="center"/>
      <protection locked="0"/>
    </xf>
    <xf numFmtId="0" fontId="0" fillId="3" borderId="14" xfId="0"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rgb="FFFFFF99"/>
  </sheetPr>
  <dimension ref="A1:R873"/>
  <sheetViews>
    <sheetView showGridLines="0" tabSelected="1" zoomScale="70" zoomScaleNormal="70" zoomScaleSheetLayoutView="80" workbookViewId="0" topLeftCell="A1">
      <selection activeCell="A8" sqref="A8:C8"/>
    </sheetView>
  </sheetViews>
  <sheetFormatPr defaultColWidth="9.140625" defaultRowHeight="12.75"/>
  <cols>
    <col min="1" max="1" width="15.28125" style="48" customWidth="1"/>
    <col min="2" max="2" width="15.421875" style="48" customWidth="1"/>
    <col min="3" max="3" width="15.7109375" style="48" customWidth="1"/>
    <col min="4" max="4" width="17.28125" style="48" customWidth="1"/>
    <col min="5" max="5" width="15.421875" style="48" customWidth="1"/>
    <col min="6" max="6" width="15.7109375" style="48" customWidth="1"/>
    <col min="7" max="7" width="16.57421875" style="48" customWidth="1"/>
    <col min="8" max="8" width="0.9921875" style="80" customWidth="1"/>
    <col min="9" max="9" width="15.28125" style="48" customWidth="1"/>
    <col min="10" max="10" width="15.421875" style="48" customWidth="1"/>
    <col min="11" max="11" width="15.8515625" style="48" customWidth="1"/>
    <col min="12" max="12" width="17.00390625" style="48" customWidth="1"/>
    <col min="13" max="14" width="15.421875" style="48" customWidth="1"/>
    <col min="15" max="15" width="16.57421875" style="48" customWidth="1"/>
    <col min="16" max="16384" width="9.140625" style="48" customWidth="1"/>
  </cols>
  <sheetData>
    <row r="1" spans="1:15" ht="26.25">
      <c r="A1" s="390" t="s">
        <v>142</v>
      </c>
      <c r="B1" s="390"/>
      <c r="C1" s="390"/>
      <c r="D1" s="390"/>
      <c r="E1" s="390"/>
      <c r="F1" s="390"/>
      <c r="G1" s="390"/>
      <c r="H1" s="390"/>
      <c r="I1" s="390"/>
      <c r="J1" s="390"/>
      <c r="K1" s="390"/>
      <c r="L1" s="390"/>
      <c r="M1" s="390"/>
      <c r="N1" s="390"/>
      <c r="O1" s="390"/>
    </row>
    <row r="2" spans="1:15" ht="26.25">
      <c r="A2" s="390" t="s">
        <v>157</v>
      </c>
      <c r="B2" s="390"/>
      <c r="C2" s="390"/>
      <c r="D2" s="390"/>
      <c r="E2" s="390"/>
      <c r="F2" s="390"/>
      <c r="G2" s="390"/>
      <c r="H2" s="390"/>
      <c r="I2" s="390"/>
      <c r="J2" s="390"/>
      <c r="K2" s="390"/>
      <c r="L2" s="390"/>
      <c r="M2" s="390"/>
      <c r="N2" s="390"/>
      <c r="O2" s="390"/>
    </row>
    <row r="3" spans="1:15" ht="10.5" customHeight="1">
      <c r="A3" s="282"/>
      <c r="B3" s="282"/>
      <c r="C3" s="282"/>
      <c r="D3" s="282"/>
      <c r="E3" s="282"/>
      <c r="F3" s="282"/>
      <c r="G3" s="282"/>
      <c r="H3" s="282"/>
      <c r="I3" s="282"/>
      <c r="J3" s="282"/>
      <c r="K3" s="282"/>
      <c r="L3" s="282"/>
      <c r="M3" s="282"/>
      <c r="N3" s="282"/>
      <c r="O3" s="282"/>
    </row>
    <row r="4" spans="1:15" ht="22.5" customHeight="1">
      <c r="A4" s="49" t="s">
        <v>48</v>
      </c>
      <c r="B4" s="391" t="s">
        <v>49</v>
      </c>
      <c r="C4" s="392"/>
      <c r="D4" s="50" t="s">
        <v>50</v>
      </c>
      <c r="E4" s="393"/>
      <c r="F4" s="394"/>
      <c r="G4" s="51"/>
      <c r="H4" s="52"/>
      <c r="O4" s="53"/>
    </row>
    <row r="5" spans="1:15" s="53" customFormat="1" ht="30.75" customHeight="1">
      <c r="A5" s="54" t="s">
        <v>53</v>
      </c>
      <c r="B5" s="392"/>
      <c r="C5" s="392"/>
      <c r="D5" s="42" t="s">
        <v>45</v>
      </c>
      <c r="E5" s="55" t="s">
        <v>18</v>
      </c>
      <c r="F5" s="55" t="s">
        <v>14</v>
      </c>
      <c r="G5" s="55" t="s">
        <v>21</v>
      </c>
      <c r="H5" s="395" t="s">
        <v>20</v>
      </c>
      <c r="I5" s="396"/>
      <c r="J5" s="55" t="s">
        <v>15</v>
      </c>
      <c r="K5" s="55" t="s">
        <v>16</v>
      </c>
      <c r="L5" s="55" t="s">
        <v>19</v>
      </c>
      <c r="M5" s="55" t="s">
        <v>36</v>
      </c>
      <c r="N5" s="55" t="s">
        <v>17</v>
      </c>
      <c r="O5" s="1" t="s">
        <v>143</v>
      </c>
    </row>
    <row r="6" spans="1:15" ht="15.75" customHeight="1">
      <c r="A6" s="283"/>
      <c r="B6" s="283"/>
      <c r="C6" s="283"/>
      <c r="D6" s="283"/>
      <c r="E6" s="283"/>
      <c r="F6" s="283"/>
      <c r="G6" s="283"/>
      <c r="H6" s="284"/>
      <c r="O6" s="53"/>
    </row>
    <row r="7" spans="1:15" s="10" customFormat="1" ht="15.75" customHeight="1">
      <c r="A7" s="355" t="s">
        <v>37</v>
      </c>
      <c r="B7" s="355"/>
      <c r="C7" s="355"/>
      <c r="D7" s="355" t="s">
        <v>0</v>
      </c>
      <c r="E7" s="355"/>
      <c r="F7" s="355" t="s">
        <v>151</v>
      </c>
      <c r="G7" s="355"/>
      <c r="H7" s="355"/>
      <c r="I7" s="355"/>
      <c r="J7" s="336" t="s">
        <v>38</v>
      </c>
      <c r="K7" s="337"/>
      <c r="L7" s="383"/>
      <c r="M7" s="56" t="s">
        <v>35</v>
      </c>
      <c r="N7" s="355" t="s">
        <v>39</v>
      </c>
      <c r="O7" s="355"/>
    </row>
    <row r="8" spans="1:15" s="10" customFormat="1" ht="15.75" customHeight="1">
      <c r="A8" s="397"/>
      <c r="B8" s="397"/>
      <c r="C8" s="397"/>
      <c r="D8" s="398"/>
      <c r="E8" s="398"/>
      <c r="F8" s="398"/>
      <c r="G8" s="398"/>
      <c r="H8" s="399"/>
      <c r="I8" s="398"/>
      <c r="J8" s="400"/>
      <c r="K8" s="400"/>
      <c r="L8" s="400"/>
      <c r="M8" s="96"/>
      <c r="N8" s="400"/>
      <c r="O8" s="400"/>
    </row>
    <row r="9" spans="1:16" s="87" customFormat="1" ht="22.5" customHeight="1">
      <c r="A9" s="81" t="s">
        <v>149</v>
      </c>
      <c r="B9" s="82"/>
      <c r="C9" s="82"/>
      <c r="D9" s="83"/>
      <c r="E9" s="83"/>
      <c r="F9" s="83"/>
      <c r="G9" s="107" t="s">
        <v>46</v>
      </c>
      <c r="H9" s="84"/>
      <c r="I9" s="81" t="s">
        <v>150</v>
      </c>
      <c r="J9" s="81"/>
      <c r="K9" s="81"/>
      <c r="L9" s="85"/>
      <c r="M9" s="85"/>
      <c r="N9" s="85"/>
      <c r="O9" s="107" t="s">
        <v>46</v>
      </c>
      <c r="P9" s="86"/>
    </row>
    <row r="10" spans="1:16" s="10" customFormat="1" ht="15" customHeight="1">
      <c r="A10" s="57" t="s">
        <v>60</v>
      </c>
      <c r="B10" s="58"/>
      <c r="C10" s="348"/>
      <c r="D10" s="349"/>
      <c r="E10" s="59"/>
      <c r="F10" s="59"/>
      <c r="G10" s="59"/>
      <c r="H10" s="32"/>
      <c r="I10" s="79" t="s">
        <v>60</v>
      </c>
      <c r="J10" s="58"/>
      <c r="K10" s="348"/>
      <c r="L10" s="349"/>
      <c r="M10" s="59"/>
      <c r="N10" s="59"/>
      <c r="O10" s="59"/>
      <c r="P10" s="20"/>
    </row>
    <row r="11" spans="1:16" s="10" customFormat="1" ht="15" customHeight="1">
      <c r="A11" s="20"/>
      <c r="B11" s="59"/>
      <c r="C11" s="2"/>
      <c r="D11" s="2"/>
      <c r="E11" s="59"/>
      <c r="F11" s="59"/>
      <c r="G11" s="59"/>
      <c r="H11" s="32"/>
      <c r="I11" s="20"/>
      <c r="J11" s="59"/>
      <c r="K11" s="2"/>
      <c r="L11" s="2"/>
      <c r="M11" s="59"/>
      <c r="N11" s="59"/>
      <c r="O11" s="59"/>
      <c r="P11" s="20"/>
    </row>
    <row r="12" spans="1:16" s="10" customFormat="1" ht="15.75" customHeight="1">
      <c r="A12" s="289" t="s">
        <v>155</v>
      </c>
      <c r="B12" s="59"/>
      <c r="C12" s="59"/>
      <c r="D12" s="60"/>
      <c r="E12" s="60"/>
      <c r="H12" s="32"/>
      <c r="I12" s="289" t="s">
        <v>155</v>
      </c>
      <c r="J12" s="59"/>
      <c r="K12" s="59"/>
      <c r="L12" s="60"/>
      <c r="M12" s="60"/>
      <c r="P12" s="20"/>
    </row>
    <row r="13" spans="1:16" s="10" customFormat="1" ht="15.75" customHeight="1">
      <c r="A13" s="289"/>
      <c r="B13" s="59"/>
      <c r="C13" s="59"/>
      <c r="D13" s="60"/>
      <c r="E13" s="60"/>
      <c r="H13" s="32"/>
      <c r="I13" s="289"/>
      <c r="J13" s="59"/>
      <c r="K13" s="59"/>
      <c r="L13" s="60"/>
      <c r="M13" s="60"/>
      <c r="P13" s="20"/>
    </row>
    <row r="14" spans="1:15" s="10" customFormat="1" ht="18" customHeight="1">
      <c r="A14" s="17" t="s">
        <v>129</v>
      </c>
      <c r="F14" s="17" t="s">
        <v>109</v>
      </c>
      <c r="G14" s="60"/>
      <c r="H14" s="61"/>
      <c r="I14" s="17" t="s">
        <v>129</v>
      </c>
      <c r="N14" s="17" t="s">
        <v>109</v>
      </c>
      <c r="O14" s="60"/>
    </row>
    <row r="15" spans="1:15" s="10" customFormat="1" ht="15" customHeight="1">
      <c r="A15" s="11" t="s">
        <v>56</v>
      </c>
      <c r="E15" s="152"/>
      <c r="F15" s="387" t="s">
        <v>152</v>
      </c>
      <c r="G15" s="387"/>
      <c r="H15" s="61"/>
      <c r="I15" s="11" t="s">
        <v>56</v>
      </c>
      <c r="M15" s="152"/>
      <c r="N15" s="387" t="s">
        <v>152</v>
      </c>
      <c r="O15" s="387"/>
    </row>
    <row r="16" spans="1:15" s="10" customFormat="1" ht="15.75" customHeight="1">
      <c r="A16" s="338" t="s">
        <v>54</v>
      </c>
      <c r="B16" s="352" t="s">
        <v>140</v>
      </c>
      <c r="C16" s="326" t="s">
        <v>47</v>
      </c>
      <c r="D16" s="359" t="s">
        <v>68</v>
      </c>
      <c r="E16" s="152"/>
      <c r="F16" s="326" t="s">
        <v>128</v>
      </c>
      <c r="G16" s="388" t="s">
        <v>127</v>
      </c>
      <c r="H16" s="40"/>
      <c r="I16" s="363" t="s">
        <v>54</v>
      </c>
      <c r="J16" s="352" t="s">
        <v>140</v>
      </c>
      <c r="K16" s="326" t="s">
        <v>47</v>
      </c>
      <c r="L16" s="359" t="s">
        <v>68</v>
      </c>
      <c r="M16" s="152"/>
      <c r="N16" s="326" t="s">
        <v>128</v>
      </c>
      <c r="O16" s="326" t="s">
        <v>127</v>
      </c>
    </row>
    <row r="17" spans="1:15" s="10" customFormat="1" ht="15.75" customHeight="1">
      <c r="A17" s="339"/>
      <c r="B17" s="353"/>
      <c r="C17" s="327"/>
      <c r="D17" s="360"/>
      <c r="E17" s="152"/>
      <c r="F17" s="327"/>
      <c r="G17" s="389"/>
      <c r="H17" s="40"/>
      <c r="I17" s="364"/>
      <c r="J17" s="353"/>
      <c r="K17" s="327"/>
      <c r="L17" s="360"/>
      <c r="M17" s="152"/>
      <c r="N17" s="327"/>
      <c r="O17" s="327"/>
    </row>
    <row r="18" spans="1:15" s="10" customFormat="1" ht="15" customHeight="1">
      <c r="A18" s="97"/>
      <c r="B18" s="98"/>
      <c r="C18" s="98"/>
      <c r="D18" s="27">
        <f>A18*B18*C18</f>
        <v>0</v>
      </c>
      <c r="E18" s="152">
        <v>1</v>
      </c>
      <c r="F18" s="223"/>
      <c r="G18" s="252"/>
      <c r="H18" s="35"/>
      <c r="I18" s="97"/>
      <c r="J18" s="98"/>
      <c r="K18" s="98"/>
      <c r="L18" s="27">
        <f>I18*J18*K18</f>
        <v>0</v>
      </c>
      <c r="M18" s="152">
        <v>1</v>
      </c>
      <c r="N18" s="223"/>
      <c r="O18" s="322"/>
    </row>
    <row r="19" spans="1:15" s="10" customFormat="1" ht="15.75" customHeight="1">
      <c r="A19" s="62"/>
      <c r="B19" s="63"/>
      <c r="C19" s="64"/>
      <c r="D19" s="62"/>
      <c r="E19" s="152">
        <v>2</v>
      </c>
      <c r="F19" s="223"/>
      <c r="G19" s="252"/>
      <c r="H19" s="35"/>
      <c r="I19" s="62"/>
      <c r="J19" s="63"/>
      <c r="K19" s="64"/>
      <c r="L19" s="62"/>
      <c r="M19" s="152">
        <v>2</v>
      </c>
      <c r="N19" s="223"/>
      <c r="O19" s="322"/>
    </row>
    <row r="20" spans="1:16" s="10" customFormat="1" ht="15" customHeight="1">
      <c r="A20" s="338" t="s">
        <v>55</v>
      </c>
      <c r="B20" s="326" t="s">
        <v>47</v>
      </c>
      <c r="C20" s="359" t="s">
        <v>67</v>
      </c>
      <c r="D20" s="324" t="s">
        <v>77</v>
      </c>
      <c r="E20" s="152">
        <v>3</v>
      </c>
      <c r="F20" s="223"/>
      <c r="G20" s="252"/>
      <c r="H20" s="35"/>
      <c r="I20" s="363" t="s">
        <v>55</v>
      </c>
      <c r="J20" s="326" t="s">
        <v>47</v>
      </c>
      <c r="K20" s="359" t="s">
        <v>67</v>
      </c>
      <c r="L20" s="324" t="s">
        <v>77</v>
      </c>
      <c r="M20" s="152">
        <v>3</v>
      </c>
      <c r="N20" s="223"/>
      <c r="O20" s="322"/>
      <c r="P20" s="20"/>
    </row>
    <row r="21" spans="1:16" s="10" customFormat="1" ht="15">
      <c r="A21" s="339"/>
      <c r="B21" s="327"/>
      <c r="C21" s="360"/>
      <c r="D21" s="325"/>
      <c r="E21" s="152">
        <v>4</v>
      </c>
      <c r="F21" s="223"/>
      <c r="G21" s="252"/>
      <c r="H21" s="35"/>
      <c r="I21" s="364"/>
      <c r="J21" s="327"/>
      <c r="K21" s="360"/>
      <c r="L21" s="325"/>
      <c r="M21" s="152">
        <v>4</v>
      </c>
      <c r="N21" s="223"/>
      <c r="O21" s="322"/>
      <c r="P21" s="20"/>
    </row>
    <row r="22" spans="1:16" s="10" customFormat="1" ht="15">
      <c r="A22" s="99"/>
      <c r="B22" s="98"/>
      <c r="C22" s="28">
        <f>A22*B22</f>
        <v>0</v>
      </c>
      <c r="D22" s="65">
        <f>MAX(D18,C22)</f>
        <v>0</v>
      </c>
      <c r="E22" s="152">
        <v>5</v>
      </c>
      <c r="F22" s="223"/>
      <c r="G22" s="252"/>
      <c r="H22" s="35"/>
      <c r="I22" s="99"/>
      <c r="J22" s="98"/>
      <c r="K22" s="28">
        <f>I22*J22</f>
        <v>0</v>
      </c>
      <c r="L22" s="65">
        <f>MAX(L18,K22)</f>
        <v>0</v>
      </c>
      <c r="M22" s="152">
        <v>5</v>
      </c>
      <c r="N22" s="223"/>
      <c r="O22" s="322"/>
      <c r="P22" s="20"/>
    </row>
    <row r="23" spans="1:16" s="10" customFormat="1" ht="15.75" customHeight="1">
      <c r="A23" s="62"/>
      <c r="B23" s="63"/>
      <c r="C23" s="64"/>
      <c r="D23" s="62"/>
      <c r="E23" s="152">
        <v>6</v>
      </c>
      <c r="F23" s="223"/>
      <c r="G23" s="252"/>
      <c r="H23" s="35"/>
      <c r="I23" s="62"/>
      <c r="J23" s="63"/>
      <c r="K23" s="64"/>
      <c r="L23" s="62"/>
      <c r="M23" s="152">
        <v>6</v>
      </c>
      <c r="N23" s="223"/>
      <c r="O23" s="322"/>
      <c r="P23" s="20"/>
    </row>
    <row r="24" spans="1:16" s="10" customFormat="1" ht="15" customHeight="1">
      <c r="A24" s="350" t="s">
        <v>141</v>
      </c>
      <c r="B24" s="352" t="s">
        <v>131</v>
      </c>
      <c r="C24" s="326" t="s">
        <v>47</v>
      </c>
      <c r="D24" s="324" t="s">
        <v>76</v>
      </c>
      <c r="E24" s="152">
        <v>7</v>
      </c>
      <c r="F24" s="223"/>
      <c r="G24" s="252"/>
      <c r="H24" s="35"/>
      <c r="I24" s="361" t="s">
        <v>88</v>
      </c>
      <c r="J24" s="352" t="s">
        <v>131</v>
      </c>
      <c r="K24" s="326" t="s">
        <v>47</v>
      </c>
      <c r="L24" s="324" t="s">
        <v>76</v>
      </c>
      <c r="M24" s="152">
        <v>7</v>
      </c>
      <c r="N24" s="223"/>
      <c r="O24" s="322"/>
      <c r="P24" s="20"/>
    </row>
    <row r="25" spans="1:16" s="10" customFormat="1" ht="15" customHeight="1">
      <c r="A25" s="351"/>
      <c r="B25" s="353"/>
      <c r="C25" s="327"/>
      <c r="D25" s="325"/>
      <c r="E25" s="152">
        <v>8</v>
      </c>
      <c r="F25" s="223"/>
      <c r="G25" s="252"/>
      <c r="H25" s="35"/>
      <c r="I25" s="362"/>
      <c r="J25" s="353"/>
      <c r="K25" s="327"/>
      <c r="L25" s="325"/>
      <c r="M25" s="152">
        <v>8</v>
      </c>
      <c r="N25" s="223"/>
      <c r="O25" s="322"/>
      <c r="P25" s="20"/>
    </row>
    <row r="26" spans="1:16" s="10" customFormat="1" ht="15.75" customHeight="1">
      <c r="A26" s="97"/>
      <c r="B26" s="98"/>
      <c r="C26" s="98"/>
      <c r="D26" s="27">
        <f>A26*B26*C26</f>
        <v>0</v>
      </c>
      <c r="E26" s="152">
        <v>9</v>
      </c>
      <c r="F26" s="223"/>
      <c r="G26" s="252"/>
      <c r="H26" s="35"/>
      <c r="I26" s="97"/>
      <c r="J26" s="98"/>
      <c r="K26" s="98"/>
      <c r="L26" s="27">
        <f>I26*J26*K26</f>
        <v>0</v>
      </c>
      <c r="M26" s="152">
        <v>9</v>
      </c>
      <c r="N26" s="223"/>
      <c r="O26" s="322"/>
      <c r="P26" s="20"/>
    </row>
    <row r="27" spans="1:16" s="10" customFormat="1" ht="15.75" customHeight="1">
      <c r="A27" s="62"/>
      <c r="B27" s="63"/>
      <c r="C27" s="64"/>
      <c r="D27" s="62"/>
      <c r="E27" s="152">
        <v>10</v>
      </c>
      <c r="F27" s="223"/>
      <c r="G27" s="252"/>
      <c r="H27" s="35"/>
      <c r="I27" s="62"/>
      <c r="J27" s="63"/>
      <c r="K27" s="64"/>
      <c r="L27" s="62"/>
      <c r="M27" s="152">
        <v>10</v>
      </c>
      <c r="N27" s="223"/>
      <c r="O27" s="322"/>
      <c r="P27" s="20"/>
    </row>
    <row r="28" spans="1:16" s="10" customFormat="1" ht="15.75" customHeight="1">
      <c r="A28" s="357" t="s">
        <v>87</v>
      </c>
      <c r="B28" s="63"/>
      <c r="C28" s="64"/>
      <c r="D28" s="62"/>
      <c r="E28" s="152">
        <v>11</v>
      </c>
      <c r="F28" s="223"/>
      <c r="G28" s="252"/>
      <c r="H28" s="35"/>
      <c r="I28" s="345" t="s">
        <v>87</v>
      </c>
      <c r="J28" s="63"/>
      <c r="K28" s="64"/>
      <c r="L28" s="62"/>
      <c r="M28" s="152">
        <v>11</v>
      </c>
      <c r="N28" s="223"/>
      <c r="O28" s="322"/>
      <c r="P28" s="20"/>
    </row>
    <row r="29" spans="1:16" s="10" customFormat="1" ht="15">
      <c r="A29" s="358"/>
      <c r="B29" s="56" t="s">
        <v>9</v>
      </c>
      <c r="C29" s="9" t="s">
        <v>47</v>
      </c>
      <c r="D29" s="9" t="s">
        <v>1</v>
      </c>
      <c r="E29" s="152">
        <v>12</v>
      </c>
      <c r="F29" s="223"/>
      <c r="G29" s="252"/>
      <c r="H29" s="66"/>
      <c r="I29" s="346"/>
      <c r="J29" s="56" t="s">
        <v>9</v>
      </c>
      <c r="K29" s="9" t="s">
        <v>47</v>
      </c>
      <c r="L29" s="9" t="s">
        <v>1</v>
      </c>
      <c r="M29" s="152">
        <v>12</v>
      </c>
      <c r="N29" s="223"/>
      <c r="O29" s="322"/>
      <c r="P29" s="20"/>
    </row>
    <row r="30" spans="1:16" s="10" customFormat="1" ht="15.75" customHeight="1">
      <c r="A30" s="95"/>
      <c r="B30" s="97"/>
      <c r="C30" s="98"/>
      <c r="D30" s="27">
        <f>B30*C30</f>
        <v>0</v>
      </c>
      <c r="E30" s="152">
        <v>13</v>
      </c>
      <c r="F30" s="223"/>
      <c r="G30" s="252"/>
      <c r="H30" s="68"/>
      <c r="I30" s="95"/>
      <c r="J30" s="97"/>
      <c r="K30" s="98"/>
      <c r="L30" s="27">
        <f>J30*K30</f>
        <v>0</v>
      </c>
      <c r="M30" s="152">
        <v>13</v>
      </c>
      <c r="N30" s="223"/>
      <c r="O30" s="322"/>
      <c r="P30" s="20"/>
    </row>
    <row r="31" spans="1:16" s="10" customFormat="1" ht="15.75" customHeight="1">
      <c r="A31" s="95"/>
      <c r="B31" s="97"/>
      <c r="C31" s="98"/>
      <c r="D31" s="27">
        <f>B31*C31</f>
        <v>0</v>
      </c>
      <c r="E31" s="152">
        <v>14</v>
      </c>
      <c r="F31" s="223"/>
      <c r="G31" s="252"/>
      <c r="H31" s="68"/>
      <c r="I31" s="95"/>
      <c r="J31" s="97"/>
      <c r="K31" s="98"/>
      <c r="L31" s="27">
        <f>J31*K31</f>
        <v>0</v>
      </c>
      <c r="M31" s="152">
        <v>14</v>
      </c>
      <c r="N31" s="223"/>
      <c r="O31" s="322"/>
      <c r="P31" s="20"/>
    </row>
    <row r="32" spans="1:16" s="10" customFormat="1" ht="15.75" customHeight="1">
      <c r="A32" s="95"/>
      <c r="B32" s="97"/>
      <c r="C32" s="98"/>
      <c r="D32" s="27">
        <f>B32*C32</f>
        <v>0</v>
      </c>
      <c r="E32" s="152">
        <v>15</v>
      </c>
      <c r="F32" s="223"/>
      <c r="G32" s="252"/>
      <c r="H32" s="68"/>
      <c r="I32" s="95"/>
      <c r="J32" s="97"/>
      <c r="K32" s="98"/>
      <c r="L32" s="27">
        <f>J32*K32</f>
        <v>0</v>
      </c>
      <c r="M32" s="152">
        <v>15</v>
      </c>
      <c r="N32" s="223"/>
      <c r="O32" s="322"/>
      <c r="P32" s="20"/>
    </row>
    <row r="33" spans="1:16" s="10" customFormat="1" ht="15.75" customHeight="1">
      <c r="A33" s="95"/>
      <c r="B33" s="97"/>
      <c r="C33" s="98"/>
      <c r="D33" s="27">
        <f>B33*C33</f>
        <v>0</v>
      </c>
      <c r="E33" s="67"/>
      <c r="F33" s="153" t="s">
        <v>111</v>
      </c>
      <c r="G33" s="225">
        <f>SUM(G18:G32)</f>
        <v>0</v>
      </c>
      <c r="H33" s="68"/>
      <c r="I33" s="95"/>
      <c r="J33" s="97"/>
      <c r="K33" s="98"/>
      <c r="L33" s="27">
        <f>J33*K33</f>
        <v>0</v>
      </c>
      <c r="M33" s="67"/>
      <c r="N33" s="153" t="s">
        <v>111</v>
      </c>
      <c r="O33" s="154">
        <f>SUM(O18:O32)</f>
        <v>0</v>
      </c>
      <c r="P33" s="20"/>
    </row>
    <row r="34" spans="1:16" s="10" customFormat="1" ht="15.75" customHeight="1">
      <c r="A34" s="95"/>
      <c r="B34" s="97"/>
      <c r="C34" s="98"/>
      <c r="D34" s="27">
        <f>B34*C34</f>
        <v>0</v>
      </c>
      <c r="E34" s="67"/>
      <c r="F34" s="153" t="s">
        <v>118</v>
      </c>
      <c r="G34" s="226">
        <f>COUNT(G18:G32)</f>
        <v>0</v>
      </c>
      <c r="H34" s="68"/>
      <c r="I34" s="95"/>
      <c r="J34" s="97"/>
      <c r="K34" s="98"/>
      <c r="L34" s="27">
        <f>J34*K34</f>
        <v>0</v>
      </c>
      <c r="M34" s="67"/>
      <c r="N34" s="153" t="s">
        <v>118</v>
      </c>
      <c r="O34" s="155">
        <f>COUNT(O18:O32)</f>
        <v>0</v>
      </c>
      <c r="P34" s="20"/>
    </row>
    <row r="35" spans="1:16" s="10" customFormat="1" ht="15.75" customHeight="1">
      <c r="A35" s="41"/>
      <c r="D35" s="122" t="s">
        <v>75</v>
      </c>
      <c r="E35" s="24"/>
      <c r="F35" s="153" t="s">
        <v>110</v>
      </c>
      <c r="G35" s="225" t="str">
        <f>IF(G33&gt;0,G33/G34,"0")</f>
        <v>0</v>
      </c>
      <c r="H35" s="35"/>
      <c r="I35" s="41"/>
      <c r="L35" s="122" t="s">
        <v>75</v>
      </c>
      <c r="M35" s="24"/>
      <c r="N35" s="153" t="s">
        <v>110</v>
      </c>
      <c r="O35" s="154" t="str">
        <f>IF(O33&gt;0,O33/O34,"0")</f>
        <v>0</v>
      </c>
      <c r="P35" s="20"/>
    </row>
    <row r="36" spans="1:16" s="10" customFormat="1" ht="15.75" customHeight="1">
      <c r="A36" s="41"/>
      <c r="B36" s="26"/>
      <c r="C36" s="26"/>
      <c r="D36" s="27">
        <f>SUM(D30:D34)</f>
        <v>0</v>
      </c>
      <c r="E36" s="110"/>
      <c r="F36" s="44" t="s">
        <v>47</v>
      </c>
      <c r="G36" s="253"/>
      <c r="H36" s="35"/>
      <c r="I36" s="41"/>
      <c r="J36" s="26"/>
      <c r="K36" s="26"/>
      <c r="L36" s="27">
        <f>SUM(L30:L34)</f>
        <v>0</v>
      </c>
      <c r="M36" s="110"/>
      <c r="N36" s="44" t="s">
        <v>47</v>
      </c>
      <c r="O36" s="291"/>
      <c r="P36" s="20"/>
    </row>
    <row r="37" spans="1:16" s="10" customFormat="1" ht="15.75" customHeight="1">
      <c r="A37" s="146">
        <f>MAX(A18,A22)</f>
        <v>0</v>
      </c>
      <c r="B37" s="16"/>
      <c r="C37" s="69"/>
      <c r="E37" s="5"/>
      <c r="F37" s="18" t="s">
        <v>112</v>
      </c>
      <c r="G37" s="225">
        <f>G35*G36</f>
        <v>0</v>
      </c>
      <c r="H37" s="32"/>
      <c r="I37" s="146">
        <f>MAX(I18,I22)</f>
        <v>0</v>
      </c>
      <c r="J37" s="16"/>
      <c r="K37" s="69"/>
      <c r="M37" s="5"/>
      <c r="N37" s="18" t="s">
        <v>112</v>
      </c>
      <c r="O37" s="154">
        <f>O35*O36</f>
        <v>0</v>
      </c>
      <c r="P37" s="20"/>
    </row>
    <row r="38" spans="1:16" s="10" customFormat="1" ht="15" customHeight="1">
      <c r="A38" s="331" t="s">
        <v>61</v>
      </c>
      <c r="B38" s="331"/>
      <c r="C38" s="331"/>
      <c r="D38" s="331"/>
      <c r="E38" s="7"/>
      <c r="H38" s="32"/>
      <c r="I38" s="331" t="s">
        <v>61</v>
      </c>
      <c r="J38" s="331"/>
      <c r="K38" s="331"/>
      <c r="L38" s="331"/>
      <c r="M38" s="7"/>
      <c r="P38" s="20"/>
    </row>
    <row r="39" spans="1:15" s="10" customFormat="1" ht="30" customHeight="1">
      <c r="A39" s="44" t="s">
        <v>89</v>
      </c>
      <c r="B39" s="44" t="s">
        <v>91</v>
      </c>
      <c r="C39" s="9" t="s">
        <v>140</v>
      </c>
      <c r="D39" s="9" t="s">
        <v>47</v>
      </c>
      <c r="F39" s="332" t="s">
        <v>69</v>
      </c>
      <c r="G39" s="333"/>
      <c r="H39" s="32"/>
      <c r="I39" s="233" t="s">
        <v>89</v>
      </c>
      <c r="J39" s="44" t="s">
        <v>91</v>
      </c>
      <c r="K39" s="9" t="s">
        <v>52</v>
      </c>
      <c r="L39" s="9" t="s">
        <v>47</v>
      </c>
      <c r="N39" s="332" t="s">
        <v>69</v>
      </c>
      <c r="O39" s="332"/>
    </row>
    <row r="40" spans="1:15" s="10" customFormat="1" ht="15.75" customHeight="1">
      <c r="A40" s="97"/>
      <c r="B40" s="100"/>
      <c r="C40" s="98"/>
      <c r="D40" s="98"/>
      <c r="F40" s="332"/>
      <c r="G40" s="333"/>
      <c r="H40" s="32"/>
      <c r="I40" s="97"/>
      <c r="J40" s="100"/>
      <c r="K40" s="98"/>
      <c r="L40" s="98"/>
      <c r="N40" s="332"/>
      <c r="O40" s="332"/>
    </row>
    <row r="41" spans="1:15" s="10" customFormat="1" ht="15" customHeight="1">
      <c r="A41" s="46" t="s">
        <v>90</v>
      </c>
      <c r="B41" s="46" t="s">
        <v>92</v>
      </c>
      <c r="C41" s="118"/>
      <c r="D41" s="123" t="s">
        <v>78</v>
      </c>
      <c r="F41" s="15" t="s">
        <v>7</v>
      </c>
      <c r="G41" s="227" t="s">
        <v>8</v>
      </c>
      <c r="H41" s="32"/>
      <c r="I41" s="234" t="s">
        <v>90</v>
      </c>
      <c r="J41" s="46" t="s">
        <v>92</v>
      </c>
      <c r="K41" s="118"/>
      <c r="L41" s="123" t="s">
        <v>78</v>
      </c>
      <c r="N41" s="15" t="s">
        <v>7</v>
      </c>
      <c r="O41" s="15" t="s">
        <v>8</v>
      </c>
    </row>
    <row r="42" spans="1:17" s="10" customFormat="1" ht="15" customHeight="1">
      <c r="A42" s="45">
        <f>A40*C40*D40</f>
        <v>0</v>
      </c>
      <c r="B42" s="45" t="str">
        <f>IF(B40&gt;0,C40*D40*(A37*B40+A37),"$0.00")</f>
        <v>$0.00</v>
      </c>
      <c r="D42" s="45">
        <f>MAX(A42,B42)</f>
        <v>0</v>
      </c>
      <c r="E42" s="74"/>
      <c r="F42" s="28">
        <f>G42/12</f>
        <v>0</v>
      </c>
      <c r="G42" s="201">
        <f>D22+D26+D36+D42</f>
        <v>0</v>
      </c>
      <c r="H42" s="33"/>
      <c r="I42" s="235">
        <f>I40*K40*L40</f>
        <v>0</v>
      </c>
      <c r="J42" s="45" t="str">
        <f>IF(J40&gt;0,K40*L40*(I37*J40+I37),"$0.00")</f>
        <v>$0.00</v>
      </c>
      <c r="L42" s="45">
        <f>MAX(I42,J42)</f>
        <v>0</v>
      </c>
      <c r="M42" s="74"/>
      <c r="N42" s="28">
        <f>O42/12</f>
        <v>0</v>
      </c>
      <c r="O42" s="28">
        <f>L22+L26+L36+L42</f>
        <v>0</v>
      </c>
      <c r="P42" s="20"/>
      <c r="Q42" s="20"/>
    </row>
    <row r="43" spans="1:17" s="10" customFormat="1" ht="15" customHeight="1">
      <c r="A43" s="116"/>
      <c r="B43" s="116"/>
      <c r="C43" s="117"/>
      <c r="E43" s="74"/>
      <c r="F43" s="38"/>
      <c r="G43" s="38"/>
      <c r="H43" s="33"/>
      <c r="I43" s="116"/>
      <c r="J43" s="116"/>
      <c r="K43" s="117"/>
      <c r="M43" s="17"/>
      <c r="N43" s="290"/>
      <c r="O43" s="290"/>
      <c r="P43" s="20"/>
      <c r="Q43" s="20"/>
    </row>
    <row r="44" spans="1:15" s="10" customFormat="1" ht="18.75" customHeight="1">
      <c r="A44" s="17" t="s">
        <v>125</v>
      </c>
      <c r="B44" s="11"/>
      <c r="C44" s="11"/>
      <c r="E44" s="11"/>
      <c r="G44" s="20"/>
      <c r="H44" s="32"/>
      <c r="I44" s="17" t="s">
        <v>125</v>
      </c>
      <c r="J44" s="11"/>
      <c r="K44" s="11"/>
      <c r="M44" s="11"/>
      <c r="O44" s="79"/>
    </row>
    <row r="45" spans="1:15" s="10" customFormat="1" ht="15.75" customHeight="1">
      <c r="A45" s="18" t="s">
        <v>41</v>
      </c>
      <c r="B45" s="101"/>
      <c r="C45" s="18" t="s">
        <v>5</v>
      </c>
      <c r="D45" s="145">
        <f>ROUND(C47,2)</f>
        <v>0</v>
      </c>
      <c r="E45" s="202" t="str">
        <f>IF(B47&gt;0,(B47/D45)*52,"$0.00")</f>
        <v>$0.00</v>
      </c>
      <c r="F45" s="332" t="s">
        <v>136</v>
      </c>
      <c r="G45" s="333"/>
      <c r="H45" s="33"/>
      <c r="I45" s="236" t="s">
        <v>41</v>
      </c>
      <c r="J45" s="101"/>
      <c r="K45" s="18" t="s">
        <v>5</v>
      </c>
      <c r="L45" s="145">
        <f>ROUND(K47,2)</f>
        <v>0</v>
      </c>
      <c r="M45" s="202" t="str">
        <f>IF(J47&gt;0,(J47/L45)*52,"$0.00")</f>
        <v>$0.00</v>
      </c>
      <c r="N45" s="332" t="s">
        <v>70</v>
      </c>
      <c r="O45" s="332"/>
    </row>
    <row r="46" spans="1:15" s="10" customFormat="1" ht="15.75" customHeight="1">
      <c r="A46" s="18" t="s">
        <v>42</v>
      </c>
      <c r="B46" s="119"/>
      <c r="C46" s="14">
        <f>B46-B45+1</f>
        <v>1</v>
      </c>
      <c r="D46" s="124" t="s">
        <v>134</v>
      </c>
      <c r="E46" s="112"/>
      <c r="F46" s="332"/>
      <c r="G46" s="333"/>
      <c r="H46" s="33"/>
      <c r="I46" s="236" t="s">
        <v>42</v>
      </c>
      <c r="J46" s="119"/>
      <c r="K46" s="14">
        <f>J46-J45+1</f>
        <v>1</v>
      </c>
      <c r="L46" s="124" t="s">
        <v>79</v>
      </c>
      <c r="M46" s="112"/>
      <c r="N46" s="332"/>
      <c r="O46" s="332"/>
    </row>
    <row r="47" spans="1:15" s="10" customFormat="1" ht="17.25" customHeight="1">
      <c r="A47" s="19" t="s">
        <v>6</v>
      </c>
      <c r="B47" s="97"/>
      <c r="C47" s="144">
        <f>IF(B47&gt;0,C46/7,0)</f>
        <v>0</v>
      </c>
      <c r="D47" s="28">
        <f>ROUND(E45,2)</f>
        <v>0</v>
      </c>
      <c r="E47" s="110"/>
      <c r="F47" s="15" t="s">
        <v>7</v>
      </c>
      <c r="G47" s="227" t="s">
        <v>8</v>
      </c>
      <c r="H47" s="33"/>
      <c r="I47" s="237" t="s">
        <v>6</v>
      </c>
      <c r="J47" s="97"/>
      <c r="K47" s="144">
        <f>IF(J47&gt;0,K46/7,0)</f>
        <v>0</v>
      </c>
      <c r="L47" s="28">
        <f>ROUND(M45,2)</f>
        <v>0</v>
      </c>
      <c r="M47" s="110"/>
      <c r="N47" s="15" t="s">
        <v>7</v>
      </c>
      <c r="O47" s="15" t="s">
        <v>8</v>
      </c>
    </row>
    <row r="48" spans="2:15" s="10" customFormat="1" ht="15.75" customHeight="1">
      <c r="B48" s="347" t="s">
        <v>74</v>
      </c>
      <c r="C48" s="347"/>
      <c r="D48" s="122" t="s">
        <v>135</v>
      </c>
      <c r="E48" s="21"/>
      <c r="F48" s="28">
        <f>G48/12</f>
        <v>0</v>
      </c>
      <c r="G48" s="228">
        <f>IF(D47+D49&gt;0,D47+D49,0)</f>
        <v>0</v>
      </c>
      <c r="H48" s="39"/>
      <c r="J48" s="347" t="s">
        <v>74</v>
      </c>
      <c r="K48" s="347"/>
      <c r="L48" s="122" t="s">
        <v>80</v>
      </c>
      <c r="M48" s="21"/>
      <c r="N48" s="28">
        <f>O48/12</f>
        <v>0</v>
      </c>
      <c r="O48" s="27">
        <f>IF(L47+L49&gt;0,L47+L49,0)</f>
        <v>0</v>
      </c>
    </row>
    <row r="49" spans="1:15" s="10" customFormat="1" ht="15">
      <c r="A49" s="111"/>
      <c r="B49" s="347"/>
      <c r="C49" s="347"/>
      <c r="D49" s="97"/>
      <c r="E49" s="11"/>
      <c r="G49" s="12"/>
      <c r="H49" s="32"/>
      <c r="I49" s="111"/>
      <c r="J49" s="347"/>
      <c r="K49" s="347"/>
      <c r="L49" s="97"/>
      <c r="M49" s="11"/>
      <c r="O49" s="94"/>
    </row>
    <row r="50" spans="1:15" s="10" customFormat="1" ht="15">
      <c r="A50" s="111"/>
      <c r="B50" s="120"/>
      <c r="C50" s="120"/>
      <c r="D50" s="141"/>
      <c r="E50" s="11"/>
      <c r="G50" s="12"/>
      <c r="H50" s="32"/>
      <c r="I50" s="111"/>
      <c r="J50" s="120"/>
      <c r="K50" s="120"/>
      <c r="L50" s="141"/>
      <c r="M50" s="11"/>
      <c r="O50" s="12"/>
    </row>
    <row r="51" spans="1:15" s="10" customFormat="1" ht="18" customHeight="1">
      <c r="A51" s="17" t="s">
        <v>126</v>
      </c>
      <c r="B51" s="25"/>
      <c r="C51" s="11"/>
      <c r="E51" s="11"/>
      <c r="G51" s="20"/>
      <c r="H51" s="32"/>
      <c r="I51" s="17" t="s">
        <v>126</v>
      </c>
      <c r="J51" s="25"/>
      <c r="K51" s="11"/>
      <c r="M51" s="11"/>
      <c r="O51" s="20"/>
    </row>
    <row r="52" spans="1:15" s="10" customFormat="1" ht="18" customHeight="1">
      <c r="A52" s="11" t="s">
        <v>156</v>
      </c>
      <c r="B52" s="25"/>
      <c r="C52" s="11"/>
      <c r="D52" s="95"/>
      <c r="E52" s="11"/>
      <c r="G52" s="20"/>
      <c r="H52" s="32"/>
      <c r="I52" s="11" t="s">
        <v>156</v>
      </c>
      <c r="J52" s="25"/>
      <c r="K52" s="11"/>
      <c r="L52" s="95"/>
      <c r="M52" s="11"/>
      <c r="O52" s="20"/>
    </row>
    <row r="53" spans="1:15" s="10" customFormat="1" ht="16.5" customHeight="1">
      <c r="A53" s="18" t="s">
        <v>41</v>
      </c>
      <c r="B53" s="101"/>
      <c r="C53" s="18" t="s">
        <v>5</v>
      </c>
      <c r="D53" s="145">
        <f>ROUND(C55,2)</f>
        <v>0</v>
      </c>
      <c r="E53" s="202" t="str">
        <f>IF(B55&gt;0,(B55/D53)*52,"$0.00")</f>
        <v>$0.00</v>
      </c>
      <c r="F53" s="332" t="s">
        <v>137</v>
      </c>
      <c r="G53" s="333"/>
      <c r="H53" s="33"/>
      <c r="I53" s="236" t="s">
        <v>41</v>
      </c>
      <c r="J53" s="101"/>
      <c r="K53" s="18" t="s">
        <v>5</v>
      </c>
      <c r="L53" s="145">
        <f>ROUND(K55,2)</f>
        <v>0</v>
      </c>
      <c r="M53" s="202" t="str">
        <f>IF(J55&gt;0,(J55/L53)*52,"$0.00")</f>
        <v>$0.00</v>
      </c>
      <c r="N53" s="332" t="s">
        <v>71</v>
      </c>
      <c r="O53" s="332"/>
    </row>
    <row r="54" spans="1:15" s="10" customFormat="1" ht="16.5" customHeight="1">
      <c r="A54" s="18" t="s">
        <v>42</v>
      </c>
      <c r="B54" s="119"/>
      <c r="C54" s="14">
        <f>B54-B53+1</f>
        <v>1</v>
      </c>
      <c r="D54" s="124" t="s">
        <v>138</v>
      </c>
      <c r="E54" s="112"/>
      <c r="F54" s="332"/>
      <c r="G54" s="333"/>
      <c r="H54" s="33"/>
      <c r="I54" s="236" t="s">
        <v>42</v>
      </c>
      <c r="J54" s="119"/>
      <c r="K54" s="14">
        <f>J54-J53+1</f>
        <v>1</v>
      </c>
      <c r="L54" s="124" t="s">
        <v>79</v>
      </c>
      <c r="M54" s="112"/>
      <c r="N54" s="332"/>
      <c r="O54" s="332"/>
    </row>
    <row r="55" spans="1:15" s="10" customFormat="1" ht="17.25" customHeight="1">
      <c r="A55" s="19" t="s">
        <v>6</v>
      </c>
      <c r="B55" s="97"/>
      <c r="C55" s="144">
        <f>IF(B55&gt;0,C54/7,0)</f>
        <v>0</v>
      </c>
      <c r="D55" s="28">
        <f>ROUND(E53,2)</f>
        <v>0</v>
      </c>
      <c r="E55" s="110"/>
      <c r="F55" s="15" t="s">
        <v>7</v>
      </c>
      <c r="G55" s="227" t="s">
        <v>8</v>
      </c>
      <c r="H55" s="33"/>
      <c r="I55" s="237" t="s">
        <v>6</v>
      </c>
      <c r="J55" s="97"/>
      <c r="K55" s="144">
        <f>IF(J55&gt;0,K54/7,0)</f>
        <v>0</v>
      </c>
      <c r="L55" s="28">
        <f>ROUND(M53,2)</f>
        <v>0</v>
      </c>
      <c r="M55" s="110"/>
      <c r="N55" s="15" t="s">
        <v>7</v>
      </c>
      <c r="O55" s="15" t="s">
        <v>8</v>
      </c>
    </row>
    <row r="56" spans="2:15" s="10" customFormat="1" ht="16.5" customHeight="1">
      <c r="B56" s="330" t="s">
        <v>74</v>
      </c>
      <c r="C56" s="330"/>
      <c r="D56" s="122" t="s">
        <v>139</v>
      </c>
      <c r="E56" s="21"/>
      <c r="F56" s="28">
        <f>G56/12</f>
        <v>0</v>
      </c>
      <c r="G56" s="228">
        <f>IF(D55+D57&gt;0,D55+D57,0)</f>
        <v>0</v>
      </c>
      <c r="H56" s="39"/>
      <c r="J56" s="330" t="s">
        <v>74</v>
      </c>
      <c r="K56" s="330"/>
      <c r="L56" s="122" t="s">
        <v>81</v>
      </c>
      <c r="M56" s="21"/>
      <c r="N56" s="28">
        <f>O56/12</f>
        <v>0</v>
      </c>
      <c r="O56" s="27">
        <f>IF(L55+L57&gt;0,L55+L57,0)</f>
        <v>0</v>
      </c>
    </row>
    <row r="57" spans="1:15" s="10" customFormat="1" ht="16.5" customHeight="1">
      <c r="A57" s="111"/>
      <c r="B57" s="330"/>
      <c r="C57" s="330"/>
      <c r="D57" s="97"/>
      <c r="E57" s="20"/>
      <c r="F57" s="38"/>
      <c r="G57" s="113"/>
      <c r="H57" s="39"/>
      <c r="I57" s="111"/>
      <c r="J57" s="330"/>
      <c r="K57" s="330"/>
      <c r="L57" s="97"/>
      <c r="M57" s="20"/>
      <c r="N57" s="38"/>
      <c r="O57" s="126"/>
    </row>
    <row r="58" spans="2:15" s="10" customFormat="1" ht="15.75" thickBot="1">
      <c r="B58" s="14">
        <f>B54-B53+1</f>
        <v>1</v>
      </c>
      <c r="C58" s="22"/>
      <c r="D58" s="23"/>
      <c r="G58" s="20"/>
      <c r="H58" s="32"/>
      <c r="J58" s="14">
        <f>J54-J53+1</f>
        <v>1</v>
      </c>
      <c r="K58" s="22"/>
      <c r="L58" s="23"/>
      <c r="O58" s="20"/>
    </row>
    <row r="59" spans="1:15" s="10" customFormat="1" ht="18.75" customHeight="1" thickBot="1">
      <c r="A59" s="328" t="s">
        <v>153</v>
      </c>
      <c r="B59" s="329"/>
      <c r="C59" s="329"/>
      <c r="D59" s="329"/>
      <c r="E59" s="329"/>
      <c r="F59" s="329"/>
      <c r="G59" s="70">
        <f>MAX(G42,G48,G56,G37)</f>
        <v>0</v>
      </c>
      <c r="H59" s="37"/>
      <c r="I59" s="328" t="s">
        <v>154</v>
      </c>
      <c r="J59" s="329"/>
      <c r="K59" s="329"/>
      <c r="L59" s="329"/>
      <c r="M59" s="329"/>
      <c r="N59" s="329"/>
      <c r="O59" s="70">
        <f>MAX(O42,O48,O56,O37)</f>
        <v>0</v>
      </c>
    </row>
    <row r="60" spans="1:15" s="10" customFormat="1" ht="16.5" thickBot="1">
      <c r="A60" s="20"/>
      <c r="B60" s="20"/>
      <c r="C60" s="20"/>
      <c r="D60" s="20"/>
      <c r="E60" s="20"/>
      <c r="F60" s="20"/>
      <c r="G60" s="229" t="s">
        <v>93</v>
      </c>
      <c r="H60" s="72"/>
      <c r="I60" s="20"/>
      <c r="J60" s="20"/>
      <c r="K60" s="20"/>
      <c r="L60" s="20"/>
      <c r="M60" s="20"/>
      <c r="N60" s="20"/>
      <c r="O60" s="149" t="s">
        <v>94</v>
      </c>
    </row>
    <row r="61" spans="1:15" s="10" customFormat="1" ht="15.75">
      <c r="A61" s="20"/>
      <c r="B61" s="20"/>
      <c r="C61" s="20"/>
      <c r="D61" s="20"/>
      <c r="E61" s="20"/>
      <c r="F61" s="20"/>
      <c r="G61" s="71"/>
      <c r="H61" s="72"/>
      <c r="I61" s="20"/>
      <c r="J61" s="20"/>
      <c r="K61" s="20"/>
      <c r="L61" s="20"/>
      <c r="M61" s="20"/>
      <c r="N61" s="20"/>
      <c r="O61" s="71"/>
    </row>
    <row r="62" spans="1:16" s="87" customFormat="1" ht="22.5" customHeight="1">
      <c r="A62" s="88" t="s">
        <v>62</v>
      </c>
      <c r="B62" s="85"/>
      <c r="C62" s="85"/>
      <c r="D62" s="85"/>
      <c r="E62" s="85"/>
      <c r="F62" s="85"/>
      <c r="G62" s="109" t="s">
        <v>46</v>
      </c>
      <c r="H62" s="89"/>
      <c r="I62" s="90" t="s">
        <v>63</v>
      </c>
      <c r="J62" s="85"/>
      <c r="K62" s="85"/>
      <c r="L62" s="85"/>
      <c r="M62" s="85"/>
      <c r="N62" s="85"/>
      <c r="O62" s="108" t="s">
        <v>46</v>
      </c>
      <c r="P62" s="91"/>
    </row>
    <row r="63" spans="1:15" s="10" customFormat="1" ht="15.75" customHeight="1">
      <c r="A63" s="73"/>
      <c r="B63" s="12"/>
      <c r="C63" s="12"/>
      <c r="D63" s="12"/>
      <c r="E63" s="12"/>
      <c r="F63" s="12"/>
      <c r="G63" s="12"/>
      <c r="H63" s="32"/>
      <c r="I63" s="73"/>
      <c r="J63" s="12"/>
      <c r="K63" s="12"/>
      <c r="L63" s="12"/>
      <c r="M63" s="12"/>
      <c r="N63" s="12"/>
      <c r="O63" s="94"/>
    </row>
    <row r="64" spans="1:15" s="10" customFormat="1" ht="15.75">
      <c r="A64" s="17" t="s">
        <v>57</v>
      </c>
      <c r="B64" s="4"/>
      <c r="C64" s="4"/>
      <c r="D64" s="114" t="s">
        <v>65</v>
      </c>
      <c r="E64" s="97"/>
      <c r="F64" s="4"/>
      <c r="H64" s="32"/>
      <c r="I64" s="17" t="s">
        <v>57</v>
      </c>
      <c r="J64" s="4"/>
      <c r="K64" s="4"/>
      <c r="L64" s="114" t="s">
        <v>65</v>
      </c>
      <c r="M64" s="97"/>
      <c r="N64" s="4"/>
      <c r="O64" s="20"/>
    </row>
    <row r="65" spans="1:15" s="10" customFormat="1" ht="15.75" customHeight="1">
      <c r="A65" s="17" t="s">
        <v>58</v>
      </c>
      <c r="D65" s="114" t="s">
        <v>65</v>
      </c>
      <c r="E65" s="97"/>
      <c r="G65" s="20"/>
      <c r="H65" s="32"/>
      <c r="I65" s="17" t="s">
        <v>58</v>
      </c>
      <c r="L65" s="114" t="s">
        <v>65</v>
      </c>
      <c r="M65" s="97"/>
      <c r="O65" s="20"/>
    </row>
    <row r="66" spans="1:15" s="10" customFormat="1" ht="15.75" customHeight="1">
      <c r="A66" s="74" t="s">
        <v>59</v>
      </c>
      <c r="B66" s="5"/>
      <c r="C66" s="2"/>
      <c r="D66" s="115" t="s">
        <v>32</v>
      </c>
      <c r="E66" s="102"/>
      <c r="F66" s="6"/>
      <c r="G66" s="6"/>
      <c r="H66" s="34"/>
      <c r="I66" s="74" t="s">
        <v>59</v>
      </c>
      <c r="J66" s="5"/>
      <c r="K66" s="2"/>
      <c r="L66" s="115" t="s">
        <v>32</v>
      </c>
      <c r="M66" s="102"/>
      <c r="N66" s="6"/>
      <c r="O66" s="6"/>
    </row>
    <row r="67" spans="4:15" s="10" customFormat="1" ht="15">
      <c r="D67" s="115" t="s">
        <v>51</v>
      </c>
      <c r="E67" s="102"/>
      <c r="G67" s="2"/>
      <c r="H67" s="35"/>
      <c r="L67" s="115" t="s">
        <v>51</v>
      </c>
      <c r="M67" s="102"/>
      <c r="O67" s="2"/>
    </row>
    <row r="68" spans="4:15" s="10" customFormat="1" ht="15.75" thickBot="1">
      <c r="D68" s="115" t="s">
        <v>1</v>
      </c>
      <c r="E68" s="76">
        <f>E66-E67</f>
        <v>0</v>
      </c>
      <c r="G68" s="125">
        <f>MAX(E64,E65,E68)</f>
        <v>0</v>
      </c>
      <c r="H68" s="36"/>
      <c r="L68" s="115" t="s">
        <v>1</v>
      </c>
      <c r="M68" s="76">
        <f>M66-M67</f>
        <v>0</v>
      </c>
      <c r="O68" s="127">
        <f>MAX(M64,M65,M68)</f>
        <v>0</v>
      </c>
    </row>
    <row r="69" spans="3:15" s="10" customFormat="1" ht="18.75" customHeight="1" thickBot="1">
      <c r="C69" s="328" t="s">
        <v>66</v>
      </c>
      <c r="D69" s="329"/>
      <c r="E69" s="329"/>
      <c r="F69" s="329"/>
      <c r="G69" s="230" t="str">
        <f>IF(G68&gt;0,G68,"$0.00")</f>
        <v>$0.00</v>
      </c>
      <c r="H69" s="39"/>
      <c r="K69" s="328" t="s">
        <v>64</v>
      </c>
      <c r="L69" s="329"/>
      <c r="M69" s="329"/>
      <c r="N69" s="329"/>
      <c r="O69" s="75" t="str">
        <f>IF(O68&gt;0,O68,"$0.00")</f>
        <v>$0.00</v>
      </c>
    </row>
    <row r="70" spans="1:15" s="10" customFormat="1" ht="15.75" customHeight="1" thickBot="1">
      <c r="A70" s="20"/>
      <c r="B70" s="20"/>
      <c r="C70" s="20"/>
      <c r="D70" s="20"/>
      <c r="E70" s="20"/>
      <c r="F70" s="20"/>
      <c r="G70" s="229" t="s">
        <v>96</v>
      </c>
      <c r="H70" s="32"/>
      <c r="I70" s="20"/>
      <c r="J70" s="20"/>
      <c r="K70" s="20"/>
      <c r="L70" s="20"/>
      <c r="M70" s="20"/>
      <c r="N70" s="20"/>
      <c r="O70" s="149" t="s">
        <v>97</v>
      </c>
    </row>
    <row r="71" spans="1:15" s="10" customFormat="1" ht="15.75" customHeight="1">
      <c r="A71" s="20"/>
      <c r="B71" s="20"/>
      <c r="C71" s="20"/>
      <c r="D71" s="20"/>
      <c r="E71" s="20"/>
      <c r="F71" s="20"/>
      <c r="G71" s="20"/>
      <c r="H71" s="32"/>
      <c r="I71" s="20"/>
      <c r="J71" s="20"/>
      <c r="K71" s="20"/>
      <c r="L71" s="20"/>
      <c r="M71" s="20"/>
      <c r="N71" s="20"/>
      <c r="O71" s="79"/>
    </row>
    <row r="72" spans="1:15" s="87" customFormat="1" ht="22.5" customHeight="1">
      <c r="A72" s="88" t="s">
        <v>13</v>
      </c>
      <c r="B72" s="85"/>
      <c r="C72" s="85"/>
      <c r="D72" s="85"/>
      <c r="E72" s="85"/>
      <c r="F72" s="85"/>
      <c r="G72" s="85"/>
      <c r="H72" s="92"/>
      <c r="I72" s="90" t="s">
        <v>130</v>
      </c>
      <c r="J72" s="85"/>
      <c r="K72" s="85"/>
      <c r="L72" s="85"/>
      <c r="M72" s="85"/>
      <c r="N72" s="93"/>
      <c r="O72" s="108" t="s">
        <v>46</v>
      </c>
    </row>
    <row r="73" spans="1:8" s="10" customFormat="1" ht="15.75" customHeight="1">
      <c r="A73" s="73"/>
      <c r="B73" s="12"/>
      <c r="C73" s="12"/>
      <c r="F73" s="12"/>
      <c r="G73" s="12"/>
      <c r="H73" s="32"/>
    </row>
    <row r="74" spans="1:15" s="10" customFormat="1" ht="15">
      <c r="A74" s="336" t="s">
        <v>30</v>
      </c>
      <c r="B74" s="337"/>
      <c r="C74" s="3" t="s">
        <v>10</v>
      </c>
      <c r="D74" s="280" t="s">
        <v>133</v>
      </c>
      <c r="E74" s="9" t="s">
        <v>47</v>
      </c>
      <c r="F74" s="56" t="s">
        <v>7</v>
      </c>
      <c r="G74" s="13" t="s">
        <v>121</v>
      </c>
      <c r="H74" s="35"/>
      <c r="I74" s="238" t="s">
        <v>10</v>
      </c>
      <c r="J74" s="9" t="s">
        <v>47</v>
      </c>
      <c r="K74" s="3" t="s">
        <v>1</v>
      </c>
      <c r="L74" s="3" t="s">
        <v>10</v>
      </c>
      <c r="M74" s="9" t="s">
        <v>47</v>
      </c>
      <c r="N74" s="3" t="s">
        <v>1</v>
      </c>
      <c r="O74" s="20"/>
    </row>
    <row r="75" spans="1:14" s="10" customFormat="1" ht="15.75" customHeight="1">
      <c r="A75" s="348"/>
      <c r="B75" s="349"/>
      <c r="C75" s="97"/>
      <c r="D75" s="104"/>
      <c r="E75" s="103"/>
      <c r="F75" s="28">
        <f>G75/12</f>
        <v>0</v>
      </c>
      <c r="G75" s="31">
        <f>A79*E75</f>
        <v>0</v>
      </c>
      <c r="H75" s="39"/>
      <c r="I75" s="156"/>
      <c r="J75" s="105"/>
      <c r="K75" s="29">
        <f>I75*J75</f>
        <v>0</v>
      </c>
      <c r="L75" s="343" t="s">
        <v>132</v>
      </c>
      <c r="M75" s="344"/>
      <c r="N75" s="29">
        <f>K75+K76+K77+K78</f>
        <v>0</v>
      </c>
    </row>
    <row r="76" spans="1:14" s="10" customFormat="1" ht="15.75" customHeight="1">
      <c r="A76" s="348"/>
      <c r="B76" s="349"/>
      <c r="C76" s="97"/>
      <c r="D76" s="104"/>
      <c r="E76" s="103"/>
      <c r="F76" s="28">
        <f>G76/12</f>
        <v>0</v>
      </c>
      <c r="G76" s="31">
        <f>B79*E76</f>
        <v>0</v>
      </c>
      <c r="H76" s="39"/>
      <c r="I76" s="156"/>
      <c r="J76" s="105"/>
      <c r="K76" s="29">
        <f>I76*J76</f>
        <v>0</v>
      </c>
      <c r="L76" s="239" t="s">
        <v>72</v>
      </c>
      <c r="M76" s="9" t="s">
        <v>47</v>
      </c>
      <c r="N76" s="121" t="s">
        <v>82</v>
      </c>
    </row>
    <row r="77" spans="1:17" s="10" customFormat="1" ht="15.75" customHeight="1">
      <c r="A77" s="348"/>
      <c r="B77" s="349"/>
      <c r="C77" s="97"/>
      <c r="D77" s="104"/>
      <c r="E77" s="103"/>
      <c r="F77" s="28">
        <f>G77/12</f>
        <v>0</v>
      </c>
      <c r="G77" s="31">
        <f>C79*E77</f>
        <v>0</v>
      </c>
      <c r="H77" s="39"/>
      <c r="I77" s="156"/>
      <c r="J77" s="105"/>
      <c r="K77" s="281">
        <f>I77*J77</f>
        <v>0</v>
      </c>
      <c r="L77" s="156"/>
      <c r="M77" s="105"/>
      <c r="N77" s="29">
        <f>L77*M77</f>
        <v>0</v>
      </c>
      <c r="O77" s="20"/>
      <c r="P77" s="20"/>
      <c r="Q77" s="20"/>
    </row>
    <row r="78" spans="1:17" s="10" customFormat="1" ht="15.75" customHeight="1" thickBot="1">
      <c r="A78" s="348"/>
      <c r="B78" s="349"/>
      <c r="C78" s="97"/>
      <c r="D78" s="104"/>
      <c r="E78" s="103"/>
      <c r="F78" s="28">
        <f>G78/12</f>
        <v>0</v>
      </c>
      <c r="G78" s="31">
        <f>A80*E78</f>
        <v>0</v>
      </c>
      <c r="H78" s="39"/>
      <c r="I78" s="97"/>
      <c r="J78" s="105"/>
      <c r="K78" s="29">
        <f>I78*J78</f>
        <v>0</v>
      </c>
      <c r="O78" s="20"/>
      <c r="Q78" s="6"/>
    </row>
    <row r="79" spans="1:15" s="10" customFormat="1" ht="18.75" customHeight="1" thickBot="1">
      <c r="A79" s="279">
        <f>IF(D75&gt;0,C75*D75+C75,C75)</f>
        <v>0</v>
      </c>
      <c r="B79" s="279">
        <f>IF(D76&gt;0,C76*D76+C76,C76)</f>
        <v>0</v>
      </c>
      <c r="C79" s="278">
        <f>IF(D77&gt;0,C77*D77+C77,C77)</f>
        <v>0</v>
      </c>
      <c r="D79" s="334" t="s">
        <v>43</v>
      </c>
      <c r="E79" s="335"/>
      <c r="F79" s="335"/>
      <c r="G79" s="70">
        <f>SUM(G75:G78)</f>
        <v>0</v>
      </c>
      <c r="H79" s="32"/>
      <c r="J79" s="334" t="s">
        <v>83</v>
      </c>
      <c r="K79" s="335"/>
      <c r="L79" s="335"/>
      <c r="M79" s="335"/>
      <c r="N79" s="335"/>
      <c r="O79" s="77" t="str">
        <f>IF(N75-N77&gt;0,N75-N77,"$0.00")</f>
        <v>$0.00</v>
      </c>
    </row>
    <row r="80" spans="1:16" s="10" customFormat="1" ht="15.75" customHeight="1" thickBot="1">
      <c r="A80" s="277">
        <f>IF(D78&gt;0,C78*D78+C78,C78)</f>
        <v>0</v>
      </c>
      <c r="B80" s="277"/>
      <c r="C80" s="277"/>
      <c r="D80" s="276"/>
      <c r="E80" s="276"/>
      <c r="F80" s="275"/>
      <c r="G80" s="229" t="s">
        <v>98</v>
      </c>
      <c r="H80" s="32"/>
      <c r="O80" s="149" t="s">
        <v>99</v>
      </c>
      <c r="P80" s="20"/>
    </row>
    <row r="81" spans="1:16" s="10" customFormat="1" ht="15.75" customHeight="1">
      <c r="A81" s="79"/>
      <c r="B81" s="20"/>
      <c r="C81" s="6"/>
      <c r="D81" s="8"/>
      <c r="E81" s="20"/>
      <c r="F81" s="20"/>
      <c r="G81" s="20"/>
      <c r="H81" s="32"/>
      <c r="M81" s="20"/>
      <c r="N81" s="20"/>
      <c r="O81" s="20"/>
      <c r="P81" s="20"/>
    </row>
    <row r="82" spans="1:15" s="87" customFormat="1" ht="22.5" customHeight="1">
      <c r="A82" s="88" t="s">
        <v>12</v>
      </c>
      <c r="B82" s="85"/>
      <c r="C82" s="85"/>
      <c r="D82" s="85"/>
      <c r="E82" s="83"/>
      <c r="F82" s="85"/>
      <c r="G82" s="85"/>
      <c r="H82" s="92"/>
      <c r="I82" s="131" t="s">
        <v>73</v>
      </c>
      <c r="J82" s="83"/>
      <c r="K82" s="83"/>
      <c r="L82" s="83"/>
      <c r="M82" s="83"/>
      <c r="N82" s="83"/>
      <c r="O82" s="132"/>
    </row>
    <row r="83" spans="4:18" s="10" customFormat="1" ht="15" customHeight="1">
      <c r="D83" s="78"/>
      <c r="E83" s="159"/>
      <c r="H83" s="32"/>
      <c r="I83" s="342"/>
      <c r="J83" s="342"/>
      <c r="K83" s="342"/>
      <c r="L83" s="342"/>
      <c r="M83" s="340"/>
      <c r="N83" s="341"/>
      <c r="O83" s="341"/>
      <c r="R83" s="24"/>
    </row>
    <row r="84" spans="1:15" s="10" customFormat="1" ht="33" customHeight="1">
      <c r="A84" s="355" t="s">
        <v>22</v>
      </c>
      <c r="B84" s="355"/>
      <c r="C84" s="147" t="s">
        <v>114</v>
      </c>
      <c r="D84" s="147" t="s">
        <v>113</v>
      </c>
      <c r="E84" s="43" t="s">
        <v>44</v>
      </c>
      <c r="F84" s="200" t="s">
        <v>116</v>
      </c>
      <c r="G84" s="231" t="s">
        <v>117</v>
      </c>
      <c r="H84" s="40"/>
      <c r="I84" s="240" t="s">
        <v>35</v>
      </c>
      <c r="J84" s="56" t="s">
        <v>84</v>
      </c>
      <c r="K84" s="56" t="s">
        <v>122</v>
      </c>
      <c r="L84" s="163" t="s">
        <v>119</v>
      </c>
      <c r="M84" s="129" t="s">
        <v>34</v>
      </c>
      <c r="N84" s="374" t="s">
        <v>33</v>
      </c>
      <c r="O84" s="374"/>
    </row>
    <row r="85" spans="1:15" s="10" customFormat="1" ht="16.5" customHeight="1">
      <c r="A85" s="348"/>
      <c r="B85" s="349"/>
      <c r="C85" s="97"/>
      <c r="D85" s="156"/>
      <c r="E85" s="106"/>
      <c r="F85" s="158">
        <f aca="true" t="shared" si="0" ref="F85:F90">D85*E85</f>
        <v>0</v>
      </c>
      <c r="G85" s="254"/>
      <c r="H85" s="39"/>
      <c r="I85" s="133">
        <f>M8</f>
        <v>0</v>
      </c>
      <c r="J85" s="136">
        <f>J8</f>
        <v>0</v>
      </c>
      <c r="K85" s="28">
        <f>C92</f>
        <v>0</v>
      </c>
      <c r="L85" s="134">
        <f>F93</f>
        <v>0</v>
      </c>
      <c r="M85" s="137">
        <f>N85/12</f>
        <v>0</v>
      </c>
      <c r="N85" s="323">
        <f>G59+O59+G69+O69+G79+O79</f>
        <v>0</v>
      </c>
      <c r="O85" s="323"/>
    </row>
    <row r="86" spans="1:15" s="10" customFormat="1" ht="16.5" customHeight="1">
      <c r="A86" s="348"/>
      <c r="B86" s="349"/>
      <c r="C86" s="97"/>
      <c r="D86" s="97"/>
      <c r="E86" s="106"/>
      <c r="F86" s="148">
        <f t="shared" si="0"/>
        <v>0</v>
      </c>
      <c r="G86" s="255"/>
      <c r="H86" s="39"/>
      <c r="I86" s="130">
        <f>'#2'!I86</f>
        <v>0</v>
      </c>
      <c r="J86" s="136">
        <f>'#2'!J86</f>
        <v>0</v>
      </c>
      <c r="K86" s="28">
        <f>'#2'!K86</f>
        <v>0</v>
      </c>
      <c r="L86" s="134">
        <f>'#2'!L86</f>
        <v>0</v>
      </c>
      <c r="M86" s="137">
        <f>'#2'!M86</f>
        <v>0</v>
      </c>
      <c r="N86" s="323">
        <f>'#2'!N86:O86</f>
        <v>0</v>
      </c>
      <c r="O86" s="323"/>
    </row>
    <row r="87" spans="1:15" s="10" customFormat="1" ht="16.5" customHeight="1">
      <c r="A87" s="348"/>
      <c r="B87" s="349"/>
      <c r="C87" s="97"/>
      <c r="D87" s="97"/>
      <c r="E87" s="106"/>
      <c r="F87" s="148">
        <f t="shared" si="0"/>
        <v>0</v>
      </c>
      <c r="G87" s="255"/>
      <c r="H87" s="39"/>
      <c r="I87" s="130">
        <f>'#3'!I87</f>
        <v>0</v>
      </c>
      <c r="J87" s="136">
        <f>'#3'!J87</f>
        <v>0</v>
      </c>
      <c r="K87" s="28">
        <f>'#3'!K87</f>
        <v>0</v>
      </c>
      <c r="L87" s="134">
        <f>'#3'!L87</f>
        <v>0</v>
      </c>
      <c r="M87" s="137">
        <f>'#3'!M87</f>
        <v>0</v>
      </c>
      <c r="N87" s="323">
        <f>'#3'!N87:O87</f>
        <v>0</v>
      </c>
      <c r="O87" s="323"/>
    </row>
    <row r="88" spans="1:15" s="10" customFormat="1" ht="16.5" customHeight="1">
      <c r="A88" s="348"/>
      <c r="B88" s="349"/>
      <c r="C88" s="97"/>
      <c r="D88" s="156"/>
      <c r="E88" s="106"/>
      <c r="F88" s="148">
        <f t="shared" si="0"/>
        <v>0</v>
      </c>
      <c r="G88" s="255"/>
      <c r="H88" s="39"/>
      <c r="I88" s="130">
        <f>'#4'!I88</f>
        <v>0</v>
      </c>
      <c r="J88" s="136">
        <f>'#4'!J88</f>
        <v>0</v>
      </c>
      <c r="K88" s="28">
        <f>'#4'!K88</f>
        <v>0</v>
      </c>
      <c r="L88" s="134">
        <f>'#4'!L88</f>
        <v>0</v>
      </c>
      <c r="M88" s="137">
        <f>'#4'!M88</f>
        <v>0</v>
      </c>
      <c r="N88" s="323">
        <f>'#4'!N88:O88</f>
        <v>0</v>
      </c>
      <c r="O88" s="323"/>
    </row>
    <row r="89" spans="1:15" s="10" customFormat="1" ht="16.5" customHeight="1">
      <c r="A89" s="348"/>
      <c r="B89" s="349"/>
      <c r="C89" s="97"/>
      <c r="D89" s="97"/>
      <c r="E89" s="106"/>
      <c r="F89" s="148">
        <f t="shared" si="0"/>
        <v>0</v>
      </c>
      <c r="G89" s="255"/>
      <c r="H89" s="39"/>
      <c r="I89" s="130">
        <f>'#5'!I89</f>
        <v>0</v>
      </c>
      <c r="J89" s="136">
        <f>'#5'!J89</f>
        <v>0</v>
      </c>
      <c r="K89" s="28">
        <f>'#5'!K89</f>
        <v>0</v>
      </c>
      <c r="L89" s="134">
        <f>'#5'!L89</f>
        <v>0</v>
      </c>
      <c r="M89" s="137">
        <f>'#5'!M89</f>
        <v>0</v>
      </c>
      <c r="N89" s="323">
        <f>'#5'!N89:O89</f>
        <v>0</v>
      </c>
      <c r="O89" s="323"/>
    </row>
    <row r="90" spans="1:15" s="10" customFormat="1" ht="15.75" customHeight="1" thickBot="1">
      <c r="A90" s="348"/>
      <c r="B90" s="349"/>
      <c r="C90" s="97"/>
      <c r="D90" s="156"/>
      <c r="E90" s="106"/>
      <c r="F90" s="148">
        <f t="shared" si="0"/>
        <v>0</v>
      </c>
      <c r="G90" s="255"/>
      <c r="H90" s="39"/>
      <c r="I90" s="241">
        <f>'#6'!I90</f>
        <v>0</v>
      </c>
      <c r="J90" s="138">
        <f>'#6'!J90</f>
        <v>0</v>
      </c>
      <c r="K90" s="139">
        <f>'#6'!K90</f>
        <v>0</v>
      </c>
      <c r="L90" s="134">
        <f>'#6'!L90</f>
        <v>0</v>
      </c>
      <c r="M90" s="137">
        <f>'#6'!M90</f>
        <v>0</v>
      </c>
      <c r="N90" s="365">
        <f>'#6'!N90:O90</f>
        <v>0</v>
      </c>
      <c r="O90" s="365"/>
    </row>
    <row r="91" spans="1:16" s="10" customFormat="1" ht="15.75" thickBot="1">
      <c r="A91" s="348"/>
      <c r="B91" s="356"/>
      <c r="C91" s="102"/>
      <c r="D91" s="164"/>
      <c r="E91" s="106"/>
      <c r="F91" s="29">
        <f>D91*E91</f>
        <v>0</v>
      </c>
      <c r="G91" s="255"/>
      <c r="H91" s="37"/>
      <c r="I91" s="379" t="s">
        <v>86</v>
      </c>
      <c r="J91" s="380"/>
      <c r="K91" s="143">
        <f>SUM(K85:K90)</f>
        <v>0</v>
      </c>
      <c r="L91" s="142">
        <f>SUM(L85:L90)</f>
        <v>0</v>
      </c>
      <c r="M91" s="135">
        <f>SUM(M85:M90)</f>
        <v>0</v>
      </c>
      <c r="N91" s="372">
        <f>SUM(N85:N90)</f>
        <v>0</v>
      </c>
      <c r="O91" s="373"/>
      <c r="P91" s="140"/>
    </row>
    <row r="92" spans="2:15" s="10" customFormat="1" ht="15.75" customHeight="1" thickBot="1" thickTop="1">
      <c r="B92" s="47" t="s">
        <v>115</v>
      </c>
      <c r="C92" s="199">
        <f>SUM(C85:C91)</f>
        <v>0</v>
      </c>
      <c r="D92" s="157"/>
      <c r="E92" s="165" t="s">
        <v>86</v>
      </c>
      <c r="F92" s="166">
        <f>SUM(F85:F91)</f>
        <v>0</v>
      </c>
      <c r="G92" s="232">
        <f>SUM(G85:G91)</f>
        <v>0</v>
      </c>
      <c r="H92" s="37"/>
      <c r="I92" s="381" t="s">
        <v>11</v>
      </c>
      <c r="J92" s="382"/>
      <c r="K92" s="375" t="str">
        <f>IF(K91&gt;5000,K91*0.06%,"N/A")</f>
        <v>N/A</v>
      </c>
      <c r="L92" s="376"/>
      <c r="M92" s="366" t="s">
        <v>95</v>
      </c>
      <c r="N92" s="368">
        <f>N91+K93</f>
        <v>0</v>
      </c>
      <c r="O92" s="369"/>
    </row>
    <row r="93" spans="2:15" s="10" customFormat="1" ht="18.75" customHeight="1" thickBot="1">
      <c r="B93" s="24"/>
      <c r="C93" s="24"/>
      <c r="D93" s="377" t="s">
        <v>120</v>
      </c>
      <c r="E93" s="378"/>
      <c r="F93" s="384">
        <f>F92+G92</f>
        <v>0</v>
      </c>
      <c r="G93" s="384"/>
      <c r="H93" s="37"/>
      <c r="I93" s="383" t="s">
        <v>85</v>
      </c>
      <c r="J93" s="355"/>
      <c r="K93" s="385">
        <f>MAX(K92,L91)</f>
        <v>0</v>
      </c>
      <c r="L93" s="386"/>
      <c r="M93" s="367"/>
      <c r="N93" s="370"/>
      <c r="O93" s="371"/>
    </row>
    <row r="94" spans="1:15" s="10" customFormat="1" ht="15.75">
      <c r="A94" s="160" t="s">
        <v>29</v>
      </c>
      <c r="B94" s="30"/>
      <c r="C94" s="30"/>
      <c r="D94" s="30"/>
      <c r="H94" s="12"/>
      <c r="O94" s="20"/>
    </row>
    <row r="95" spans="1:15" s="10" customFormat="1" ht="15">
      <c r="A95" s="30"/>
      <c r="B95" s="30"/>
      <c r="C95" s="30"/>
      <c r="D95" s="30"/>
      <c r="H95" s="12"/>
      <c r="O95" s="20"/>
    </row>
    <row r="96" spans="1:15" s="10" customFormat="1" ht="25.5" customHeight="1">
      <c r="A96" s="354" t="s">
        <v>23</v>
      </c>
      <c r="B96" s="354"/>
      <c r="C96" s="161" t="s">
        <v>13</v>
      </c>
      <c r="D96" s="30"/>
      <c r="H96" s="12"/>
      <c r="O96" s="20"/>
    </row>
    <row r="97" spans="1:15" s="10" customFormat="1" ht="15">
      <c r="A97" s="30" t="s">
        <v>4</v>
      </c>
      <c r="B97" s="30"/>
      <c r="C97" s="24" t="s">
        <v>100</v>
      </c>
      <c r="D97" s="30"/>
      <c r="E97" s="24"/>
      <c r="H97" s="12"/>
      <c r="O97" s="20"/>
    </row>
    <row r="98" spans="1:15" s="10" customFormat="1" ht="15">
      <c r="A98" s="30" t="s">
        <v>2</v>
      </c>
      <c r="B98" s="30"/>
      <c r="C98" s="150" t="s">
        <v>101</v>
      </c>
      <c r="D98" s="30"/>
      <c r="E98" s="150"/>
      <c r="H98" s="12"/>
      <c r="O98" s="20"/>
    </row>
    <row r="99" spans="1:15" s="10" customFormat="1" ht="15">
      <c r="A99" s="30" t="s">
        <v>25</v>
      </c>
      <c r="B99" s="30"/>
      <c r="C99" s="24" t="s">
        <v>31</v>
      </c>
      <c r="E99" s="150"/>
      <c r="H99" s="12"/>
      <c r="O99" s="20"/>
    </row>
    <row r="100" spans="1:15" s="10" customFormat="1" ht="15">
      <c r="A100" s="30" t="s">
        <v>24</v>
      </c>
      <c r="B100" s="30"/>
      <c r="C100" s="150" t="s">
        <v>102</v>
      </c>
      <c r="D100" s="30"/>
      <c r="E100" s="24"/>
      <c r="H100" s="12"/>
      <c r="O100" s="20"/>
    </row>
    <row r="101" spans="1:15" s="10" customFormat="1" ht="15">
      <c r="A101" s="30" t="s">
        <v>26</v>
      </c>
      <c r="B101" s="30"/>
      <c r="C101" s="24" t="s">
        <v>103</v>
      </c>
      <c r="D101" s="30"/>
      <c r="E101" s="24"/>
      <c r="H101" s="12"/>
      <c r="O101" s="20"/>
    </row>
    <row r="102" spans="1:15" s="10" customFormat="1" ht="15">
      <c r="A102" s="162" t="s">
        <v>3</v>
      </c>
      <c r="B102" s="30"/>
      <c r="C102" s="151" t="s">
        <v>28</v>
      </c>
      <c r="D102" s="30"/>
      <c r="E102" s="151"/>
      <c r="H102" s="12"/>
      <c r="O102" s="20"/>
    </row>
    <row r="103" spans="1:15" s="10" customFormat="1" ht="15">
      <c r="A103" s="30" t="s">
        <v>40</v>
      </c>
      <c r="B103" s="30"/>
      <c r="C103" s="150" t="s">
        <v>123</v>
      </c>
      <c r="D103" s="30"/>
      <c r="E103" s="150"/>
      <c r="H103" s="11"/>
      <c r="O103" s="20"/>
    </row>
    <row r="104" spans="1:15" s="10" customFormat="1" ht="15">
      <c r="A104" s="30"/>
      <c r="B104" s="30"/>
      <c r="C104" s="150" t="s">
        <v>104</v>
      </c>
      <c r="D104" s="30"/>
      <c r="E104" s="150"/>
      <c r="H104" s="11"/>
      <c r="O104" s="20"/>
    </row>
    <row r="105" spans="1:15" s="10" customFormat="1" ht="15">
      <c r="A105" s="30"/>
      <c r="B105" s="30"/>
      <c r="C105" s="150" t="s">
        <v>105</v>
      </c>
      <c r="D105" s="30"/>
      <c r="E105" s="150"/>
      <c r="H105" s="11"/>
      <c r="O105" s="20"/>
    </row>
    <row r="106" spans="1:15" s="10" customFormat="1" ht="15">
      <c r="A106" s="30"/>
      <c r="B106" s="30"/>
      <c r="C106" s="150" t="s">
        <v>106</v>
      </c>
      <c r="D106" s="30"/>
      <c r="E106" s="150"/>
      <c r="H106" s="11"/>
      <c r="O106" s="20"/>
    </row>
    <row r="107" spans="1:15" s="10" customFormat="1" ht="15">
      <c r="A107" s="30"/>
      <c r="B107" s="30"/>
      <c r="C107" s="150" t="s">
        <v>107</v>
      </c>
      <c r="D107" s="30"/>
      <c r="E107" s="150"/>
      <c r="H107" s="11"/>
      <c r="O107" s="20"/>
    </row>
    <row r="108" spans="1:15" s="10" customFormat="1" ht="15">
      <c r="A108" s="30"/>
      <c r="B108" s="30"/>
      <c r="C108" s="150" t="s">
        <v>124</v>
      </c>
      <c r="D108" s="30"/>
      <c r="E108" s="150"/>
      <c r="H108" s="11"/>
      <c r="O108" s="20"/>
    </row>
    <row r="109" spans="1:15" s="10" customFormat="1" ht="15">
      <c r="A109" s="30"/>
      <c r="B109" s="30"/>
      <c r="C109" s="150" t="s">
        <v>108</v>
      </c>
      <c r="D109" s="30"/>
      <c r="E109" s="150"/>
      <c r="H109" s="11"/>
      <c r="O109" s="20"/>
    </row>
    <row r="110" spans="1:15" s="10" customFormat="1" ht="15">
      <c r="A110" s="30"/>
      <c r="B110" s="30"/>
      <c r="C110" s="20" t="s">
        <v>27</v>
      </c>
      <c r="D110" s="30"/>
      <c r="E110" s="20"/>
      <c r="H110" s="11"/>
      <c r="O110" s="20"/>
    </row>
    <row r="111" spans="1:15" s="10" customFormat="1" ht="15">
      <c r="A111" s="30"/>
      <c r="B111" s="30"/>
      <c r="D111" s="30"/>
      <c r="H111" s="11"/>
      <c r="O111" s="20"/>
    </row>
    <row r="112" spans="1:15" s="10" customFormat="1" ht="15">
      <c r="A112" s="30"/>
      <c r="B112" s="30"/>
      <c r="C112" s="150"/>
      <c r="D112" s="30"/>
      <c r="H112" s="11"/>
      <c r="O112" s="20"/>
    </row>
    <row r="113" spans="1:15" s="10" customFormat="1" ht="15">
      <c r="A113" s="30"/>
      <c r="B113" s="30"/>
      <c r="C113" s="150"/>
      <c r="D113" s="30"/>
      <c r="H113" s="11"/>
      <c r="O113" s="20"/>
    </row>
    <row r="114" spans="1:15" s="10" customFormat="1" ht="15">
      <c r="A114" s="30"/>
      <c r="B114" s="30"/>
      <c r="D114" s="30"/>
      <c r="H114" s="11"/>
      <c r="O114" s="20"/>
    </row>
    <row r="115" spans="8:15" s="10" customFormat="1" ht="15">
      <c r="H115" s="11"/>
      <c r="O115" s="20"/>
    </row>
    <row r="116" spans="8:15" s="10" customFormat="1" ht="15">
      <c r="H116" s="11"/>
      <c r="O116" s="20"/>
    </row>
    <row r="117" spans="8:15" s="10" customFormat="1" ht="15">
      <c r="H117" s="11"/>
      <c r="O117" s="20"/>
    </row>
    <row r="118" spans="8:15" s="10" customFormat="1" ht="15">
      <c r="H118" s="11"/>
      <c r="O118" s="20"/>
    </row>
    <row r="119" spans="8:15" s="10" customFormat="1" ht="15">
      <c r="H119" s="11"/>
      <c r="O119" s="20"/>
    </row>
    <row r="120" spans="8:15" s="10" customFormat="1" ht="15">
      <c r="H120" s="11"/>
      <c r="O120" s="20"/>
    </row>
    <row r="121" spans="8:15" s="10" customFormat="1" ht="15">
      <c r="H121" s="11"/>
      <c r="O121" s="20"/>
    </row>
    <row r="122" spans="8:15" s="10" customFormat="1" ht="15">
      <c r="H122" s="11"/>
      <c r="O122" s="20"/>
    </row>
    <row r="123" spans="8:15" s="10" customFormat="1" ht="15">
      <c r="H123" s="11"/>
      <c r="O123" s="20"/>
    </row>
    <row r="124" spans="8:15" s="10" customFormat="1" ht="15">
      <c r="H124" s="11"/>
      <c r="O124" s="20"/>
    </row>
    <row r="125" spans="8:15" s="10" customFormat="1" ht="15">
      <c r="H125" s="11"/>
      <c r="O125" s="20"/>
    </row>
    <row r="126" spans="8:15" s="10" customFormat="1" ht="15">
      <c r="H126" s="11"/>
      <c r="O126" s="20"/>
    </row>
    <row r="127" spans="8:15" s="10" customFormat="1" ht="15">
      <c r="H127" s="11"/>
      <c r="O127" s="20"/>
    </row>
    <row r="128" spans="8:15" s="10" customFormat="1" ht="15">
      <c r="H128" s="11"/>
      <c r="O128" s="20"/>
    </row>
    <row r="129" spans="8:15" s="10" customFormat="1" ht="15">
      <c r="H129" s="11"/>
      <c r="O129" s="20"/>
    </row>
    <row r="130" spans="8:15" s="10" customFormat="1" ht="15">
      <c r="H130" s="11"/>
      <c r="O130" s="20"/>
    </row>
    <row r="131" spans="8:15" s="10" customFormat="1" ht="15">
      <c r="H131" s="11"/>
      <c r="O131" s="20"/>
    </row>
    <row r="132" spans="8:15" s="10" customFormat="1" ht="15">
      <c r="H132" s="11"/>
      <c r="O132" s="20"/>
    </row>
    <row r="133" spans="8:15" s="10" customFormat="1" ht="15">
      <c r="H133" s="11"/>
      <c r="O133" s="20"/>
    </row>
    <row r="134" spans="8:15" s="10" customFormat="1" ht="15">
      <c r="H134" s="11"/>
      <c r="O134" s="20"/>
    </row>
    <row r="135" spans="8:15" s="10" customFormat="1" ht="15">
      <c r="H135" s="11"/>
      <c r="O135" s="20"/>
    </row>
    <row r="136" spans="8:15" s="10" customFormat="1" ht="15">
      <c r="H136" s="11"/>
      <c r="O136" s="20"/>
    </row>
    <row r="137" spans="8:15" s="10" customFormat="1" ht="15">
      <c r="H137" s="11"/>
      <c r="O137" s="20"/>
    </row>
    <row r="138" spans="8:15" s="10" customFormat="1" ht="15">
      <c r="H138" s="11"/>
      <c r="O138" s="20"/>
    </row>
    <row r="139" spans="8:15" s="10" customFormat="1" ht="15">
      <c r="H139" s="11"/>
      <c r="O139" s="20"/>
    </row>
    <row r="140" spans="8:15" s="10" customFormat="1" ht="15">
      <c r="H140" s="11"/>
      <c r="O140" s="20"/>
    </row>
    <row r="141" spans="8:15" s="10" customFormat="1" ht="15">
      <c r="H141" s="11"/>
      <c r="O141" s="20"/>
    </row>
    <row r="142" spans="8:15" s="10" customFormat="1" ht="15">
      <c r="H142" s="11"/>
      <c r="O142" s="20"/>
    </row>
    <row r="143" spans="8:15" s="10" customFormat="1" ht="15">
      <c r="H143" s="11"/>
      <c r="O143" s="20"/>
    </row>
    <row r="144" spans="8:15" s="10" customFormat="1" ht="15">
      <c r="H144" s="11"/>
      <c r="O144" s="20"/>
    </row>
    <row r="145" spans="8:15" s="10" customFormat="1" ht="15">
      <c r="H145" s="11"/>
      <c r="O145" s="20"/>
    </row>
    <row r="146" spans="8:15" s="10" customFormat="1" ht="15">
      <c r="H146" s="11"/>
      <c r="O146" s="20"/>
    </row>
    <row r="147" spans="8:15" s="10" customFormat="1" ht="15">
      <c r="H147" s="11"/>
      <c r="O147" s="20"/>
    </row>
    <row r="148" spans="8:15" s="10" customFormat="1" ht="15">
      <c r="H148" s="11"/>
      <c r="O148" s="20"/>
    </row>
    <row r="149" spans="8:15" s="10" customFormat="1" ht="15">
      <c r="H149" s="11"/>
      <c r="O149" s="20"/>
    </row>
    <row r="150" spans="8:15" s="10" customFormat="1" ht="15">
      <c r="H150" s="11"/>
      <c r="O150" s="20"/>
    </row>
    <row r="151" spans="8:15" s="10" customFormat="1" ht="15">
      <c r="H151" s="11"/>
      <c r="O151" s="20"/>
    </row>
    <row r="152" spans="8:15" s="10" customFormat="1" ht="15">
      <c r="H152" s="11"/>
      <c r="O152" s="20"/>
    </row>
    <row r="153" spans="8:15" s="10" customFormat="1" ht="15">
      <c r="H153" s="11"/>
      <c r="O153" s="20"/>
    </row>
    <row r="154" spans="8:15" s="10" customFormat="1" ht="15">
      <c r="H154" s="11"/>
      <c r="O154" s="20"/>
    </row>
    <row r="155" spans="8:15" s="10" customFormat="1" ht="15">
      <c r="H155" s="11"/>
      <c r="O155" s="20"/>
    </row>
    <row r="156" spans="8:15" s="10" customFormat="1" ht="15">
      <c r="H156" s="11"/>
      <c r="O156" s="20"/>
    </row>
    <row r="157" s="10" customFormat="1" ht="15">
      <c r="H157" s="11"/>
    </row>
    <row r="158" s="10" customFormat="1" ht="15">
      <c r="H158" s="11"/>
    </row>
    <row r="159" s="10" customFormat="1" ht="15">
      <c r="H159" s="11"/>
    </row>
    <row r="160" s="10" customFormat="1" ht="15">
      <c r="H160" s="11"/>
    </row>
    <row r="161" s="10" customFormat="1" ht="15">
      <c r="H161" s="11"/>
    </row>
    <row r="162" s="10" customFormat="1" ht="15">
      <c r="H162" s="11"/>
    </row>
    <row r="163" s="10" customFormat="1" ht="15">
      <c r="H163" s="11"/>
    </row>
    <row r="164" s="10" customFormat="1" ht="15">
      <c r="H164" s="11"/>
    </row>
    <row r="165" s="10" customFormat="1" ht="15">
      <c r="H165" s="11"/>
    </row>
    <row r="166" s="10" customFormat="1" ht="15">
      <c r="H166" s="11"/>
    </row>
    <row r="167" s="10" customFormat="1" ht="15">
      <c r="H167" s="11"/>
    </row>
    <row r="168" s="10" customFormat="1" ht="15">
      <c r="H168" s="11"/>
    </row>
    <row r="169" s="10" customFormat="1" ht="15">
      <c r="H169" s="11"/>
    </row>
    <row r="170" s="10" customFormat="1" ht="15">
      <c r="H170" s="11"/>
    </row>
    <row r="171" s="10" customFormat="1" ht="15">
      <c r="H171" s="11"/>
    </row>
    <row r="172" s="10" customFormat="1" ht="15">
      <c r="H172" s="11"/>
    </row>
    <row r="173" s="10" customFormat="1" ht="15">
      <c r="H173" s="11"/>
    </row>
    <row r="174" s="10" customFormat="1" ht="15">
      <c r="H174" s="11"/>
    </row>
    <row r="175" s="10" customFormat="1" ht="15">
      <c r="H175" s="11"/>
    </row>
    <row r="176" s="10" customFormat="1" ht="15">
      <c r="H176" s="11"/>
    </row>
    <row r="177" s="10" customFormat="1" ht="15">
      <c r="H177" s="11"/>
    </row>
    <row r="178" s="10" customFormat="1" ht="15">
      <c r="H178" s="11"/>
    </row>
    <row r="179" s="10" customFormat="1" ht="15">
      <c r="H179" s="11"/>
    </row>
    <row r="180" s="10" customFormat="1" ht="15">
      <c r="H180" s="11"/>
    </row>
    <row r="181" s="10" customFormat="1" ht="15">
      <c r="H181" s="11"/>
    </row>
    <row r="182" s="10" customFormat="1" ht="15">
      <c r="H182" s="11"/>
    </row>
    <row r="183" s="10" customFormat="1" ht="15">
      <c r="H183" s="11"/>
    </row>
    <row r="184" s="10" customFormat="1" ht="15">
      <c r="H184" s="11"/>
    </row>
    <row r="185" s="10" customFormat="1" ht="15">
      <c r="H185" s="11"/>
    </row>
    <row r="186" s="10" customFormat="1" ht="15">
      <c r="H186" s="11"/>
    </row>
    <row r="187" s="10" customFormat="1" ht="15">
      <c r="H187" s="11"/>
    </row>
    <row r="188" s="10" customFormat="1" ht="15">
      <c r="H188" s="11"/>
    </row>
    <row r="189" s="10" customFormat="1" ht="15">
      <c r="H189" s="11"/>
    </row>
    <row r="190" s="10" customFormat="1" ht="15">
      <c r="H190" s="11"/>
    </row>
    <row r="191" s="10" customFormat="1" ht="15">
      <c r="H191" s="11"/>
    </row>
    <row r="192" s="10" customFormat="1" ht="15">
      <c r="H192" s="11"/>
    </row>
    <row r="193" s="10" customFormat="1" ht="15">
      <c r="H193" s="11"/>
    </row>
    <row r="194" s="10" customFormat="1" ht="15">
      <c r="H194" s="11"/>
    </row>
    <row r="195" s="10" customFormat="1" ht="15">
      <c r="H195" s="11"/>
    </row>
    <row r="196" s="10" customFormat="1" ht="15">
      <c r="H196" s="11"/>
    </row>
    <row r="197" s="10" customFormat="1" ht="15">
      <c r="H197" s="11"/>
    </row>
    <row r="198" s="10" customFormat="1" ht="15">
      <c r="H198" s="11"/>
    </row>
    <row r="199" s="10" customFormat="1" ht="15">
      <c r="H199" s="11"/>
    </row>
    <row r="200" s="10" customFormat="1" ht="15">
      <c r="H200" s="11"/>
    </row>
    <row r="201" s="10" customFormat="1" ht="15">
      <c r="H201" s="11"/>
    </row>
    <row r="202" s="10" customFormat="1" ht="15">
      <c r="H202" s="11"/>
    </row>
    <row r="203" s="10" customFormat="1" ht="15">
      <c r="H203" s="11"/>
    </row>
    <row r="204" s="10" customFormat="1" ht="15">
      <c r="H204" s="11"/>
    </row>
    <row r="205" s="10" customFormat="1" ht="15">
      <c r="H205" s="11"/>
    </row>
    <row r="206" s="10" customFormat="1" ht="15">
      <c r="H206" s="11"/>
    </row>
    <row r="207" s="10" customFormat="1" ht="15">
      <c r="H207" s="11"/>
    </row>
    <row r="208" s="10" customFormat="1" ht="15">
      <c r="H208" s="11"/>
    </row>
    <row r="209" s="10" customFormat="1" ht="15">
      <c r="H209" s="11"/>
    </row>
    <row r="210" s="10" customFormat="1" ht="15">
      <c r="H210" s="11"/>
    </row>
    <row r="211" s="10" customFormat="1" ht="15">
      <c r="H211" s="11"/>
    </row>
    <row r="212" s="10" customFormat="1" ht="15">
      <c r="H212" s="11"/>
    </row>
    <row r="213" s="10" customFormat="1" ht="15">
      <c r="H213" s="11"/>
    </row>
    <row r="214" s="10" customFormat="1" ht="15">
      <c r="H214" s="11"/>
    </row>
    <row r="215" s="10" customFormat="1" ht="15">
      <c r="H215" s="11"/>
    </row>
    <row r="216" s="10" customFormat="1" ht="15">
      <c r="H216" s="11"/>
    </row>
    <row r="217" s="10" customFormat="1" ht="15">
      <c r="H217" s="11"/>
    </row>
    <row r="218" s="10" customFormat="1" ht="15">
      <c r="H218" s="11"/>
    </row>
    <row r="219" s="10" customFormat="1" ht="15">
      <c r="H219" s="11"/>
    </row>
    <row r="220" s="10" customFormat="1" ht="15">
      <c r="H220" s="11"/>
    </row>
    <row r="221" s="10" customFormat="1" ht="15">
      <c r="H221" s="11"/>
    </row>
    <row r="222" s="10" customFormat="1" ht="15">
      <c r="H222" s="11"/>
    </row>
    <row r="223" s="10" customFormat="1" ht="15">
      <c r="H223" s="11"/>
    </row>
    <row r="224" s="10" customFormat="1" ht="15">
      <c r="H224" s="11"/>
    </row>
    <row r="225" s="10" customFormat="1" ht="15">
      <c r="H225" s="11"/>
    </row>
    <row r="226" s="10" customFormat="1" ht="15">
      <c r="H226" s="11"/>
    </row>
    <row r="227" s="10" customFormat="1" ht="15">
      <c r="H227" s="11"/>
    </row>
    <row r="228" s="10" customFormat="1" ht="15">
      <c r="H228" s="11"/>
    </row>
    <row r="229" s="10" customFormat="1" ht="15">
      <c r="H229" s="11"/>
    </row>
    <row r="230" s="10" customFormat="1" ht="15">
      <c r="H230" s="11"/>
    </row>
    <row r="231" s="10" customFormat="1" ht="15">
      <c r="H231" s="11"/>
    </row>
    <row r="232" s="10" customFormat="1" ht="15">
      <c r="H232" s="11"/>
    </row>
    <row r="233" s="10" customFormat="1" ht="15">
      <c r="H233" s="11"/>
    </row>
    <row r="234" s="10" customFormat="1" ht="15">
      <c r="H234" s="11"/>
    </row>
    <row r="235" s="10" customFormat="1" ht="15">
      <c r="H235" s="11"/>
    </row>
    <row r="236" s="10" customFormat="1" ht="15">
      <c r="H236" s="11"/>
    </row>
    <row r="237" s="10" customFormat="1" ht="15">
      <c r="H237" s="11"/>
    </row>
    <row r="238" s="10" customFormat="1" ht="15">
      <c r="H238" s="11"/>
    </row>
    <row r="239" s="10" customFormat="1" ht="15">
      <c r="H239" s="11"/>
    </row>
    <row r="240" s="10" customFormat="1" ht="15">
      <c r="H240" s="11"/>
    </row>
    <row r="241" s="10" customFormat="1" ht="15">
      <c r="H241" s="11"/>
    </row>
    <row r="242" s="10" customFormat="1" ht="15">
      <c r="H242" s="11"/>
    </row>
    <row r="243" s="10" customFormat="1" ht="15">
      <c r="H243" s="11"/>
    </row>
    <row r="244" s="10" customFormat="1" ht="15">
      <c r="H244" s="11"/>
    </row>
    <row r="245" s="10" customFormat="1" ht="15">
      <c r="H245" s="11"/>
    </row>
    <row r="246" s="10" customFormat="1" ht="15">
      <c r="H246" s="11"/>
    </row>
    <row r="247" s="10" customFormat="1" ht="15">
      <c r="H247" s="11"/>
    </row>
    <row r="248" s="10" customFormat="1" ht="15">
      <c r="H248" s="11"/>
    </row>
    <row r="249" s="10" customFormat="1" ht="15">
      <c r="H249" s="11"/>
    </row>
    <row r="250" s="10" customFormat="1" ht="15">
      <c r="H250" s="11"/>
    </row>
    <row r="251" s="10" customFormat="1" ht="15">
      <c r="H251" s="11"/>
    </row>
    <row r="252" s="10" customFormat="1" ht="15">
      <c r="H252" s="11"/>
    </row>
    <row r="253" s="10" customFormat="1" ht="15">
      <c r="H253" s="11"/>
    </row>
    <row r="254" s="10" customFormat="1" ht="15">
      <c r="H254" s="11"/>
    </row>
    <row r="255" s="10" customFormat="1" ht="15">
      <c r="H255" s="11"/>
    </row>
    <row r="256" s="10" customFormat="1" ht="15">
      <c r="H256" s="11"/>
    </row>
    <row r="257" s="10" customFormat="1" ht="15">
      <c r="H257" s="11"/>
    </row>
    <row r="258" s="10" customFormat="1" ht="15">
      <c r="H258" s="11"/>
    </row>
    <row r="259" s="10" customFormat="1" ht="15">
      <c r="H259" s="11"/>
    </row>
    <row r="260" s="10" customFormat="1" ht="15">
      <c r="H260" s="11"/>
    </row>
    <row r="261" s="10" customFormat="1" ht="15">
      <c r="H261" s="11"/>
    </row>
    <row r="262" s="10" customFormat="1" ht="15">
      <c r="H262" s="11"/>
    </row>
    <row r="263" s="10" customFormat="1" ht="15">
      <c r="H263" s="11"/>
    </row>
    <row r="264" s="10" customFormat="1" ht="15">
      <c r="H264" s="11"/>
    </row>
    <row r="265" s="10" customFormat="1" ht="15">
      <c r="H265" s="11"/>
    </row>
    <row r="266" s="10" customFormat="1" ht="15">
      <c r="H266" s="11"/>
    </row>
    <row r="267" s="10" customFormat="1" ht="15">
      <c r="H267" s="11"/>
    </row>
    <row r="268" s="10" customFormat="1" ht="15">
      <c r="H268" s="11"/>
    </row>
    <row r="269" s="10" customFormat="1" ht="15">
      <c r="H269" s="11"/>
    </row>
    <row r="270" s="10" customFormat="1" ht="15">
      <c r="H270" s="11"/>
    </row>
    <row r="271" s="10" customFormat="1" ht="15">
      <c r="H271" s="11"/>
    </row>
    <row r="272" s="10" customFormat="1" ht="15">
      <c r="H272" s="11"/>
    </row>
    <row r="273" s="10" customFormat="1" ht="15">
      <c r="H273" s="11"/>
    </row>
    <row r="274" s="10" customFormat="1" ht="15">
      <c r="H274" s="11"/>
    </row>
    <row r="275" s="10" customFormat="1" ht="15">
      <c r="H275" s="11"/>
    </row>
    <row r="276" s="10" customFormat="1" ht="15">
      <c r="H276" s="11"/>
    </row>
    <row r="277" s="10" customFormat="1" ht="15">
      <c r="H277" s="11"/>
    </row>
    <row r="278" s="10" customFormat="1" ht="15">
      <c r="H278" s="11"/>
    </row>
    <row r="279" s="10" customFormat="1" ht="15">
      <c r="H279" s="11"/>
    </row>
    <row r="280" s="10" customFormat="1" ht="15">
      <c r="H280" s="11"/>
    </row>
    <row r="281" s="10" customFormat="1" ht="15">
      <c r="H281" s="11"/>
    </row>
    <row r="282" s="10" customFormat="1" ht="15">
      <c r="H282" s="11"/>
    </row>
    <row r="283" s="10" customFormat="1" ht="15">
      <c r="H283" s="11"/>
    </row>
    <row r="284" s="10" customFormat="1" ht="15">
      <c r="H284" s="11"/>
    </row>
    <row r="285" s="10" customFormat="1" ht="15">
      <c r="H285" s="11"/>
    </row>
    <row r="286" s="10" customFormat="1" ht="15">
      <c r="H286" s="11"/>
    </row>
    <row r="287" s="10" customFormat="1" ht="15">
      <c r="H287" s="11"/>
    </row>
    <row r="288" s="10" customFormat="1" ht="15">
      <c r="H288" s="11"/>
    </row>
    <row r="289" s="10" customFormat="1" ht="15">
      <c r="H289" s="11"/>
    </row>
    <row r="290" s="10" customFormat="1" ht="15">
      <c r="H290" s="11"/>
    </row>
    <row r="291" s="10" customFormat="1" ht="15">
      <c r="H291" s="11"/>
    </row>
    <row r="292" s="10" customFormat="1" ht="15">
      <c r="H292" s="11"/>
    </row>
    <row r="293" s="10" customFormat="1" ht="15">
      <c r="H293" s="11"/>
    </row>
    <row r="294" s="10" customFormat="1" ht="15">
      <c r="H294" s="11"/>
    </row>
    <row r="295" s="10" customFormat="1" ht="15">
      <c r="H295" s="11"/>
    </row>
    <row r="296" s="10" customFormat="1" ht="15">
      <c r="H296" s="11"/>
    </row>
    <row r="297" s="10" customFormat="1" ht="15">
      <c r="H297" s="11"/>
    </row>
    <row r="298" s="10" customFormat="1" ht="15">
      <c r="H298" s="11"/>
    </row>
    <row r="299" s="10" customFormat="1" ht="15">
      <c r="H299" s="11"/>
    </row>
    <row r="300" s="10" customFormat="1" ht="15">
      <c r="H300" s="11"/>
    </row>
    <row r="301" s="10" customFormat="1" ht="15">
      <c r="H301" s="11"/>
    </row>
    <row r="302" s="10" customFormat="1" ht="15">
      <c r="H302" s="11"/>
    </row>
    <row r="303" s="10" customFormat="1" ht="15">
      <c r="H303" s="11"/>
    </row>
    <row r="304" s="10" customFormat="1" ht="15">
      <c r="H304" s="11"/>
    </row>
    <row r="305" s="10" customFormat="1" ht="15">
      <c r="H305" s="11"/>
    </row>
    <row r="306" s="10" customFormat="1" ht="15">
      <c r="H306" s="11"/>
    </row>
    <row r="307" s="10" customFormat="1" ht="15">
      <c r="H307" s="11"/>
    </row>
    <row r="308" s="10" customFormat="1" ht="15">
      <c r="H308" s="11"/>
    </row>
    <row r="309" s="10" customFormat="1" ht="15">
      <c r="H309" s="11"/>
    </row>
    <row r="310" s="10" customFormat="1" ht="15">
      <c r="H310" s="11"/>
    </row>
    <row r="311" s="10" customFormat="1" ht="15">
      <c r="H311" s="11"/>
    </row>
    <row r="312" s="10" customFormat="1" ht="15">
      <c r="H312" s="11"/>
    </row>
    <row r="313" s="10" customFormat="1" ht="15">
      <c r="H313" s="11"/>
    </row>
    <row r="314" s="10" customFormat="1" ht="15">
      <c r="H314" s="11"/>
    </row>
    <row r="315" s="10" customFormat="1" ht="15">
      <c r="H315" s="11"/>
    </row>
    <row r="316" s="10" customFormat="1" ht="15">
      <c r="H316" s="11"/>
    </row>
    <row r="317" s="10" customFormat="1" ht="15">
      <c r="H317" s="11"/>
    </row>
    <row r="318" s="10" customFormat="1" ht="15">
      <c r="H318" s="11"/>
    </row>
    <row r="319" s="10" customFormat="1" ht="15">
      <c r="H319" s="11"/>
    </row>
    <row r="320" s="10" customFormat="1" ht="15">
      <c r="H320" s="11"/>
    </row>
    <row r="321" s="10" customFormat="1" ht="15">
      <c r="H321" s="11"/>
    </row>
    <row r="322" s="10" customFormat="1" ht="15">
      <c r="H322" s="11"/>
    </row>
    <row r="323" s="10" customFormat="1" ht="15">
      <c r="H323" s="11"/>
    </row>
    <row r="324" s="10" customFormat="1" ht="15">
      <c r="H324" s="11"/>
    </row>
    <row r="325" s="10" customFormat="1" ht="15">
      <c r="H325" s="11"/>
    </row>
    <row r="326" s="10" customFormat="1" ht="15">
      <c r="H326" s="11"/>
    </row>
    <row r="327" s="10" customFormat="1" ht="15">
      <c r="H327" s="11"/>
    </row>
    <row r="328" s="10" customFormat="1" ht="15">
      <c r="H328" s="11"/>
    </row>
    <row r="329" s="10" customFormat="1" ht="15">
      <c r="H329" s="11"/>
    </row>
    <row r="330" s="10" customFormat="1" ht="15">
      <c r="H330" s="11"/>
    </row>
    <row r="331" s="10" customFormat="1" ht="15">
      <c r="H331" s="11"/>
    </row>
    <row r="332" s="10" customFormat="1" ht="15">
      <c r="H332" s="11"/>
    </row>
    <row r="333" s="10" customFormat="1" ht="15">
      <c r="H333" s="11"/>
    </row>
    <row r="334" s="10" customFormat="1" ht="15">
      <c r="H334" s="11"/>
    </row>
    <row r="335" s="10" customFormat="1" ht="15">
      <c r="H335" s="11"/>
    </row>
    <row r="336" s="10" customFormat="1" ht="15">
      <c r="H336" s="11"/>
    </row>
    <row r="337" s="10" customFormat="1" ht="15">
      <c r="H337" s="11"/>
    </row>
    <row r="338" s="10" customFormat="1" ht="15">
      <c r="H338" s="11"/>
    </row>
    <row r="339" s="10" customFormat="1" ht="15">
      <c r="H339" s="11"/>
    </row>
    <row r="340" s="10" customFormat="1" ht="15">
      <c r="H340" s="11"/>
    </row>
    <row r="341" s="10" customFormat="1" ht="15">
      <c r="H341" s="11"/>
    </row>
    <row r="342" s="10" customFormat="1" ht="15">
      <c r="H342" s="11"/>
    </row>
    <row r="343" s="10" customFormat="1" ht="15">
      <c r="H343" s="11"/>
    </row>
    <row r="344" s="10" customFormat="1" ht="15">
      <c r="H344" s="11"/>
    </row>
    <row r="345" s="10" customFormat="1" ht="15">
      <c r="H345" s="11"/>
    </row>
    <row r="346" s="10" customFormat="1" ht="15">
      <c r="H346" s="11"/>
    </row>
    <row r="347" s="10" customFormat="1" ht="15">
      <c r="H347" s="11"/>
    </row>
    <row r="348" s="10" customFormat="1" ht="15">
      <c r="H348" s="11"/>
    </row>
    <row r="349" s="10" customFormat="1" ht="15">
      <c r="H349" s="11"/>
    </row>
    <row r="350" s="10" customFormat="1" ht="15">
      <c r="H350" s="11"/>
    </row>
    <row r="351" s="10" customFormat="1" ht="15">
      <c r="H351" s="11"/>
    </row>
    <row r="352" s="10" customFormat="1" ht="15">
      <c r="H352" s="11"/>
    </row>
    <row r="353" s="10" customFormat="1" ht="15">
      <c r="H353" s="11"/>
    </row>
    <row r="354" s="10" customFormat="1" ht="15">
      <c r="H354" s="11"/>
    </row>
    <row r="355" s="10" customFormat="1" ht="15">
      <c r="H355" s="11"/>
    </row>
    <row r="356" s="10" customFormat="1" ht="15">
      <c r="H356" s="11"/>
    </row>
    <row r="357" s="10" customFormat="1" ht="15">
      <c r="H357" s="11"/>
    </row>
    <row r="358" s="10" customFormat="1" ht="15">
      <c r="H358" s="11"/>
    </row>
    <row r="359" s="10" customFormat="1" ht="15">
      <c r="H359" s="11"/>
    </row>
    <row r="360" s="10" customFormat="1" ht="15">
      <c r="H360" s="11"/>
    </row>
    <row r="361" s="10" customFormat="1" ht="15">
      <c r="H361" s="11"/>
    </row>
    <row r="362" s="10" customFormat="1" ht="15">
      <c r="H362" s="11"/>
    </row>
    <row r="363" s="10" customFormat="1" ht="15">
      <c r="H363" s="11"/>
    </row>
    <row r="364" s="10" customFormat="1" ht="15">
      <c r="H364" s="11"/>
    </row>
    <row r="365" s="10" customFormat="1" ht="15">
      <c r="H365" s="11"/>
    </row>
    <row r="366" s="10" customFormat="1" ht="15">
      <c r="H366" s="11"/>
    </row>
    <row r="367" s="10" customFormat="1" ht="15">
      <c r="H367" s="11"/>
    </row>
    <row r="368" s="10" customFormat="1" ht="15">
      <c r="H368" s="11"/>
    </row>
    <row r="369" s="10" customFormat="1" ht="15">
      <c r="H369" s="11"/>
    </row>
    <row r="370" s="10" customFormat="1" ht="15">
      <c r="H370" s="11"/>
    </row>
    <row r="371" s="10" customFormat="1" ht="15">
      <c r="H371" s="11"/>
    </row>
    <row r="372" s="10" customFormat="1" ht="15">
      <c r="H372" s="11"/>
    </row>
    <row r="373" s="10" customFormat="1" ht="15">
      <c r="H373" s="11"/>
    </row>
    <row r="374" s="10" customFormat="1" ht="15">
      <c r="H374" s="11"/>
    </row>
    <row r="375" s="10" customFormat="1" ht="15">
      <c r="H375" s="11"/>
    </row>
    <row r="376" s="10" customFormat="1" ht="15">
      <c r="H376" s="11"/>
    </row>
    <row r="377" s="10" customFormat="1" ht="15">
      <c r="H377" s="11"/>
    </row>
    <row r="378" s="10" customFormat="1" ht="15">
      <c r="H378" s="11"/>
    </row>
    <row r="379" s="10" customFormat="1" ht="15">
      <c r="H379" s="11"/>
    </row>
    <row r="380" s="10" customFormat="1" ht="15">
      <c r="H380" s="11"/>
    </row>
    <row r="381" s="10" customFormat="1" ht="15">
      <c r="H381" s="11"/>
    </row>
    <row r="382" s="10" customFormat="1" ht="15">
      <c r="H382" s="11"/>
    </row>
    <row r="383" s="10" customFormat="1" ht="15">
      <c r="H383" s="11"/>
    </row>
    <row r="384" s="10" customFormat="1" ht="15">
      <c r="H384" s="11"/>
    </row>
    <row r="385" s="10" customFormat="1" ht="15">
      <c r="H385" s="11"/>
    </row>
    <row r="386" s="10" customFormat="1" ht="15">
      <c r="H386" s="11"/>
    </row>
    <row r="387" s="10" customFormat="1" ht="15">
      <c r="H387" s="11"/>
    </row>
    <row r="388" s="10" customFormat="1" ht="15">
      <c r="H388" s="11"/>
    </row>
    <row r="389" s="10" customFormat="1" ht="15">
      <c r="H389" s="11"/>
    </row>
    <row r="390" s="10" customFormat="1" ht="15">
      <c r="H390" s="11"/>
    </row>
    <row r="391" s="10" customFormat="1" ht="15">
      <c r="H391" s="11"/>
    </row>
    <row r="392" s="10" customFormat="1" ht="15">
      <c r="H392" s="11"/>
    </row>
    <row r="393" s="10" customFormat="1" ht="15">
      <c r="H393" s="11"/>
    </row>
    <row r="394" s="10" customFormat="1" ht="15">
      <c r="H394" s="11"/>
    </row>
    <row r="395" s="10" customFormat="1" ht="15">
      <c r="H395" s="11"/>
    </row>
    <row r="396" s="10" customFormat="1" ht="15">
      <c r="H396" s="11"/>
    </row>
    <row r="397" s="10" customFormat="1" ht="15">
      <c r="H397" s="11"/>
    </row>
    <row r="398" s="10" customFormat="1" ht="15">
      <c r="H398" s="11"/>
    </row>
    <row r="399" s="10" customFormat="1" ht="15">
      <c r="H399" s="11"/>
    </row>
    <row r="400" s="10" customFormat="1" ht="15">
      <c r="H400" s="11"/>
    </row>
    <row r="401" s="10" customFormat="1" ht="15">
      <c r="H401" s="11"/>
    </row>
    <row r="402" s="10" customFormat="1" ht="15">
      <c r="H402" s="11"/>
    </row>
    <row r="403" s="10" customFormat="1" ht="15">
      <c r="H403" s="11"/>
    </row>
    <row r="404" s="10" customFormat="1" ht="15">
      <c r="H404" s="11"/>
    </row>
    <row r="405" s="10" customFormat="1" ht="15">
      <c r="H405" s="11"/>
    </row>
    <row r="406" s="10" customFormat="1" ht="15">
      <c r="H406" s="11"/>
    </row>
    <row r="407" s="10" customFormat="1" ht="15">
      <c r="H407" s="11"/>
    </row>
    <row r="408" s="10" customFormat="1" ht="15">
      <c r="H408" s="11"/>
    </row>
    <row r="409" s="10" customFormat="1" ht="15">
      <c r="H409" s="11"/>
    </row>
    <row r="410" s="10" customFormat="1" ht="15">
      <c r="H410" s="11"/>
    </row>
    <row r="411" s="10" customFormat="1" ht="15">
      <c r="H411" s="11"/>
    </row>
    <row r="412" s="10" customFormat="1" ht="15">
      <c r="H412" s="11"/>
    </row>
    <row r="413" s="10" customFormat="1" ht="15">
      <c r="H413" s="11"/>
    </row>
    <row r="414" s="10" customFormat="1" ht="15">
      <c r="H414" s="11"/>
    </row>
    <row r="415" s="10" customFormat="1" ht="15">
      <c r="H415" s="11"/>
    </row>
    <row r="416" s="10" customFormat="1" ht="15">
      <c r="H416" s="11"/>
    </row>
    <row r="417" s="10" customFormat="1" ht="15">
      <c r="H417" s="11"/>
    </row>
    <row r="418" s="10" customFormat="1" ht="15">
      <c r="H418" s="11"/>
    </row>
    <row r="419" s="10" customFormat="1" ht="15">
      <c r="H419" s="11"/>
    </row>
    <row r="420" s="10" customFormat="1" ht="15">
      <c r="H420" s="11"/>
    </row>
    <row r="421" s="10" customFormat="1" ht="15">
      <c r="H421" s="11"/>
    </row>
    <row r="422" s="10" customFormat="1" ht="15">
      <c r="H422" s="11"/>
    </row>
    <row r="423" s="10" customFormat="1" ht="15">
      <c r="H423" s="11"/>
    </row>
    <row r="424" s="10" customFormat="1" ht="15">
      <c r="H424" s="11"/>
    </row>
    <row r="425" s="10" customFormat="1" ht="15">
      <c r="H425" s="11"/>
    </row>
    <row r="426" s="10" customFormat="1" ht="15">
      <c r="H426" s="11"/>
    </row>
    <row r="427" s="10" customFormat="1" ht="15">
      <c r="H427" s="11"/>
    </row>
    <row r="428" s="10" customFormat="1" ht="15">
      <c r="H428" s="11"/>
    </row>
    <row r="429" s="10" customFormat="1" ht="15">
      <c r="H429" s="11"/>
    </row>
    <row r="430" s="10" customFormat="1" ht="15">
      <c r="H430" s="11"/>
    </row>
    <row r="431" s="10" customFormat="1" ht="15">
      <c r="H431" s="11"/>
    </row>
    <row r="432" s="10" customFormat="1" ht="15">
      <c r="H432" s="11"/>
    </row>
    <row r="433" s="10" customFormat="1" ht="15">
      <c r="H433" s="11"/>
    </row>
    <row r="434" s="10" customFormat="1" ht="15">
      <c r="H434" s="11"/>
    </row>
    <row r="435" s="10" customFormat="1" ht="15">
      <c r="H435" s="11"/>
    </row>
    <row r="436" s="10" customFormat="1" ht="15">
      <c r="H436" s="11"/>
    </row>
    <row r="437" s="10" customFormat="1" ht="15">
      <c r="H437" s="11"/>
    </row>
    <row r="438" s="10" customFormat="1" ht="15">
      <c r="H438" s="11"/>
    </row>
    <row r="439" s="10" customFormat="1" ht="15">
      <c r="H439" s="11"/>
    </row>
    <row r="440" s="10" customFormat="1" ht="15">
      <c r="H440" s="11"/>
    </row>
    <row r="441" s="10" customFormat="1" ht="15">
      <c r="H441" s="11"/>
    </row>
    <row r="442" s="10" customFormat="1" ht="15">
      <c r="H442" s="11"/>
    </row>
    <row r="443" s="10" customFormat="1" ht="15">
      <c r="H443" s="11"/>
    </row>
    <row r="444" s="10" customFormat="1" ht="15">
      <c r="H444" s="11"/>
    </row>
    <row r="445" s="10" customFormat="1" ht="15">
      <c r="H445" s="11"/>
    </row>
    <row r="446" s="10" customFormat="1" ht="15">
      <c r="H446" s="11"/>
    </row>
    <row r="447" s="10" customFormat="1" ht="15">
      <c r="H447" s="11"/>
    </row>
    <row r="448" s="10" customFormat="1" ht="15">
      <c r="H448" s="11"/>
    </row>
    <row r="449" s="10" customFormat="1" ht="15">
      <c r="H449" s="11"/>
    </row>
    <row r="450" s="10" customFormat="1" ht="15">
      <c r="H450" s="11"/>
    </row>
    <row r="451" s="10" customFormat="1" ht="15">
      <c r="H451" s="11"/>
    </row>
    <row r="452" s="10" customFormat="1" ht="15">
      <c r="H452" s="11"/>
    </row>
    <row r="453" s="10" customFormat="1" ht="15">
      <c r="H453" s="11"/>
    </row>
    <row r="454" s="10" customFormat="1" ht="15">
      <c r="H454" s="11"/>
    </row>
    <row r="455" s="10" customFormat="1" ht="15">
      <c r="H455" s="11"/>
    </row>
    <row r="456" s="10" customFormat="1" ht="15">
      <c r="H456" s="11"/>
    </row>
    <row r="457" s="10" customFormat="1" ht="15">
      <c r="H457" s="11"/>
    </row>
    <row r="458" s="10" customFormat="1" ht="15">
      <c r="H458" s="11"/>
    </row>
    <row r="459" s="10" customFormat="1" ht="15">
      <c r="H459" s="11"/>
    </row>
    <row r="460" s="10" customFormat="1" ht="15">
      <c r="H460" s="11"/>
    </row>
    <row r="461" s="10" customFormat="1" ht="15">
      <c r="H461" s="11"/>
    </row>
    <row r="462" s="10" customFormat="1" ht="15">
      <c r="H462" s="11"/>
    </row>
    <row r="463" s="10" customFormat="1" ht="15">
      <c r="H463" s="11"/>
    </row>
    <row r="464" s="10" customFormat="1" ht="15">
      <c r="H464" s="11"/>
    </row>
    <row r="465" s="10" customFormat="1" ht="15">
      <c r="H465" s="11"/>
    </row>
    <row r="466" s="10" customFormat="1" ht="15">
      <c r="H466" s="11"/>
    </row>
    <row r="467" s="10" customFormat="1" ht="15">
      <c r="H467" s="11"/>
    </row>
    <row r="468" s="10" customFormat="1" ht="15">
      <c r="H468" s="11"/>
    </row>
    <row r="469" s="10" customFormat="1" ht="15">
      <c r="H469" s="11"/>
    </row>
    <row r="470" s="10" customFormat="1" ht="15">
      <c r="H470" s="11"/>
    </row>
    <row r="471" s="10" customFormat="1" ht="15">
      <c r="H471" s="11"/>
    </row>
    <row r="472" s="10" customFormat="1" ht="15">
      <c r="H472" s="11"/>
    </row>
    <row r="473" s="10" customFormat="1" ht="15">
      <c r="H473" s="11"/>
    </row>
    <row r="474" s="10" customFormat="1" ht="15">
      <c r="H474" s="11"/>
    </row>
    <row r="475" s="10" customFormat="1" ht="15">
      <c r="H475" s="11"/>
    </row>
    <row r="476" s="10" customFormat="1" ht="15">
      <c r="H476" s="11"/>
    </row>
    <row r="477" s="10" customFormat="1" ht="15">
      <c r="H477" s="11"/>
    </row>
    <row r="478" s="10" customFormat="1" ht="15">
      <c r="H478" s="11"/>
    </row>
    <row r="479" s="10" customFormat="1" ht="15">
      <c r="H479" s="11"/>
    </row>
    <row r="480" s="10" customFormat="1" ht="15">
      <c r="H480" s="11"/>
    </row>
    <row r="481" s="10" customFormat="1" ht="15">
      <c r="H481" s="11"/>
    </row>
    <row r="482" s="10" customFormat="1" ht="15">
      <c r="H482" s="11"/>
    </row>
    <row r="483" s="10" customFormat="1" ht="15">
      <c r="H483" s="11"/>
    </row>
    <row r="484" s="10" customFormat="1" ht="15">
      <c r="H484" s="11"/>
    </row>
    <row r="485" s="10" customFormat="1" ht="15">
      <c r="H485" s="11"/>
    </row>
    <row r="486" s="10" customFormat="1" ht="15">
      <c r="H486" s="11"/>
    </row>
    <row r="487" s="10" customFormat="1" ht="15">
      <c r="H487" s="11"/>
    </row>
    <row r="488" s="10" customFormat="1" ht="15">
      <c r="H488" s="11"/>
    </row>
    <row r="489" s="10" customFormat="1" ht="15">
      <c r="H489" s="11"/>
    </row>
    <row r="490" s="10" customFormat="1" ht="15">
      <c r="H490" s="11"/>
    </row>
    <row r="491" s="10" customFormat="1" ht="15">
      <c r="H491" s="11"/>
    </row>
    <row r="492" s="10" customFormat="1" ht="15">
      <c r="H492" s="11"/>
    </row>
    <row r="493" s="10" customFormat="1" ht="15">
      <c r="H493" s="11"/>
    </row>
    <row r="494" s="10" customFormat="1" ht="15">
      <c r="H494" s="11"/>
    </row>
    <row r="495" s="10" customFormat="1" ht="15">
      <c r="H495" s="11"/>
    </row>
    <row r="496" s="10" customFormat="1" ht="15">
      <c r="H496" s="11"/>
    </row>
    <row r="497" s="10" customFormat="1" ht="15">
      <c r="H497" s="11"/>
    </row>
    <row r="498" s="10" customFormat="1" ht="15">
      <c r="H498" s="11"/>
    </row>
    <row r="499" s="10" customFormat="1" ht="15">
      <c r="H499" s="11"/>
    </row>
    <row r="500" s="10" customFormat="1" ht="15">
      <c r="H500" s="11"/>
    </row>
    <row r="501" s="10" customFormat="1" ht="15">
      <c r="H501" s="11"/>
    </row>
    <row r="502" s="10" customFormat="1" ht="15">
      <c r="H502" s="11"/>
    </row>
    <row r="503" s="10" customFormat="1" ht="15">
      <c r="H503" s="11"/>
    </row>
    <row r="504" s="10" customFormat="1" ht="15">
      <c r="H504" s="11"/>
    </row>
    <row r="505" s="10" customFormat="1" ht="15">
      <c r="H505" s="11"/>
    </row>
    <row r="506" s="10" customFormat="1" ht="15">
      <c r="H506" s="11"/>
    </row>
    <row r="507" s="10" customFormat="1" ht="15">
      <c r="H507" s="11"/>
    </row>
    <row r="508" s="10" customFormat="1" ht="15">
      <c r="H508" s="11"/>
    </row>
    <row r="509" s="10" customFormat="1" ht="15">
      <c r="H509" s="11"/>
    </row>
    <row r="510" s="10" customFormat="1" ht="15">
      <c r="H510" s="11"/>
    </row>
    <row r="511" s="10" customFormat="1" ht="15">
      <c r="H511" s="11"/>
    </row>
    <row r="512" s="10" customFormat="1" ht="15">
      <c r="H512" s="11"/>
    </row>
    <row r="513" s="10" customFormat="1" ht="15">
      <c r="H513" s="11"/>
    </row>
    <row r="514" s="10" customFormat="1" ht="15">
      <c r="H514" s="11"/>
    </row>
    <row r="515" s="10" customFormat="1" ht="15">
      <c r="H515" s="11"/>
    </row>
    <row r="516" s="10" customFormat="1" ht="15">
      <c r="H516" s="11"/>
    </row>
    <row r="517" s="10" customFormat="1" ht="15">
      <c r="H517" s="11"/>
    </row>
    <row r="518" s="10" customFormat="1" ht="15">
      <c r="H518" s="11"/>
    </row>
    <row r="519" s="10" customFormat="1" ht="15">
      <c r="H519" s="11"/>
    </row>
    <row r="520" s="10" customFormat="1" ht="15">
      <c r="H520" s="11"/>
    </row>
    <row r="521" s="10" customFormat="1" ht="15">
      <c r="H521" s="11"/>
    </row>
    <row r="522" s="10" customFormat="1" ht="15">
      <c r="H522" s="11"/>
    </row>
    <row r="523" s="10" customFormat="1" ht="15">
      <c r="H523" s="11"/>
    </row>
    <row r="524" s="10" customFormat="1" ht="15">
      <c r="H524" s="11"/>
    </row>
    <row r="525" s="10" customFormat="1" ht="15">
      <c r="H525" s="11"/>
    </row>
    <row r="526" s="10" customFormat="1" ht="15">
      <c r="H526" s="11"/>
    </row>
    <row r="527" s="10" customFormat="1" ht="15">
      <c r="H527" s="11"/>
    </row>
    <row r="528" s="10" customFormat="1" ht="15">
      <c r="H528" s="11"/>
    </row>
    <row r="529" s="10" customFormat="1" ht="15">
      <c r="H529" s="11"/>
    </row>
    <row r="530" s="10" customFormat="1" ht="15">
      <c r="H530" s="11"/>
    </row>
    <row r="531" s="10" customFormat="1" ht="15">
      <c r="H531" s="11"/>
    </row>
    <row r="532" s="10" customFormat="1" ht="15">
      <c r="H532" s="11"/>
    </row>
    <row r="533" s="10" customFormat="1" ht="15">
      <c r="H533" s="11"/>
    </row>
    <row r="534" s="10" customFormat="1" ht="15">
      <c r="H534" s="11"/>
    </row>
    <row r="535" s="10" customFormat="1" ht="15">
      <c r="H535" s="11"/>
    </row>
    <row r="536" s="10" customFormat="1" ht="15">
      <c r="H536" s="11"/>
    </row>
    <row r="537" s="10" customFormat="1" ht="15">
      <c r="H537" s="11"/>
    </row>
    <row r="538" s="10" customFormat="1" ht="15">
      <c r="H538" s="11"/>
    </row>
    <row r="539" s="10" customFormat="1" ht="15">
      <c r="H539" s="11"/>
    </row>
    <row r="540" s="10" customFormat="1" ht="15">
      <c r="H540" s="11"/>
    </row>
    <row r="541" s="10" customFormat="1" ht="15">
      <c r="H541" s="11"/>
    </row>
    <row r="542" s="10" customFormat="1" ht="15">
      <c r="H542" s="11"/>
    </row>
    <row r="543" s="10" customFormat="1" ht="15">
      <c r="H543" s="11"/>
    </row>
    <row r="544" s="10" customFormat="1" ht="15">
      <c r="H544" s="11"/>
    </row>
    <row r="545" s="10" customFormat="1" ht="15">
      <c r="H545" s="11"/>
    </row>
    <row r="546" s="10" customFormat="1" ht="15">
      <c r="H546" s="11"/>
    </row>
    <row r="547" s="10" customFormat="1" ht="15">
      <c r="H547" s="11"/>
    </row>
    <row r="548" s="10" customFormat="1" ht="15">
      <c r="H548" s="11"/>
    </row>
    <row r="549" s="10" customFormat="1" ht="15">
      <c r="H549" s="11"/>
    </row>
    <row r="550" s="10" customFormat="1" ht="15">
      <c r="H550" s="11"/>
    </row>
    <row r="551" s="10" customFormat="1" ht="15">
      <c r="H551" s="11"/>
    </row>
    <row r="552" s="10" customFormat="1" ht="15">
      <c r="H552" s="11"/>
    </row>
    <row r="553" s="10" customFormat="1" ht="15">
      <c r="H553" s="11"/>
    </row>
    <row r="554" s="10" customFormat="1" ht="15">
      <c r="H554" s="11"/>
    </row>
    <row r="555" s="10" customFormat="1" ht="15">
      <c r="H555" s="11"/>
    </row>
    <row r="556" s="10" customFormat="1" ht="15">
      <c r="H556" s="11"/>
    </row>
    <row r="557" s="10" customFormat="1" ht="15">
      <c r="H557" s="11"/>
    </row>
    <row r="558" s="10" customFormat="1" ht="15">
      <c r="H558" s="11"/>
    </row>
    <row r="559" s="10" customFormat="1" ht="15">
      <c r="H559" s="11"/>
    </row>
    <row r="560" s="10" customFormat="1" ht="15">
      <c r="H560" s="11"/>
    </row>
    <row r="561" s="10" customFormat="1" ht="15">
      <c r="H561" s="11"/>
    </row>
    <row r="562" s="10" customFormat="1" ht="15">
      <c r="H562" s="11"/>
    </row>
    <row r="563" s="10" customFormat="1" ht="15">
      <c r="H563" s="11"/>
    </row>
    <row r="564" s="10" customFormat="1" ht="15">
      <c r="H564" s="11"/>
    </row>
    <row r="565" s="10" customFormat="1" ht="15">
      <c r="H565" s="11"/>
    </row>
    <row r="566" s="10" customFormat="1" ht="15">
      <c r="H566" s="11"/>
    </row>
    <row r="567" s="10" customFormat="1" ht="15">
      <c r="H567" s="11"/>
    </row>
    <row r="568" s="10" customFormat="1" ht="15">
      <c r="H568" s="11"/>
    </row>
    <row r="569" s="10" customFormat="1" ht="15">
      <c r="H569" s="11"/>
    </row>
    <row r="570" s="10" customFormat="1" ht="15">
      <c r="H570" s="11"/>
    </row>
    <row r="571" s="10" customFormat="1" ht="15">
      <c r="H571" s="11"/>
    </row>
    <row r="572" s="10" customFormat="1" ht="15">
      <c r="H572" s="11"/>
    </row>
    <row r="573" s="10" customFormat="1" ht="15">
      <c r="H573" s="11"/>
    </row>
    <row r="574" s="10" customFormat="1" ht="15">
      <c r="H574" s="11"/>
    </row>
    <row r="575" s="10" customFormat="1" ht="15">
      <c r="H575" s="11"/>
    </row>
    <row r="576" s="10" customFormat="1" ht="15">
      <c r="H576" s="11"/>
    </row>
    <row r="577" s="10" customFormat="1" ht="15">
      <c r="H577" s="11"/>
    </row>
    <row r="578" s="10" customFormat="1" ht="15">
      <c r="H578" s="11"/>
    </row>
    <row r="579" s="10" customFormat="1" ht="15">
      <c r="H579" s="11"/>
    </row>
    <row r="580" s="10" customFormat="1" ht="15">
      <c r="H580" s="11"/>
    </row>
    <row r="581" s="10" customFormat="1" ht="15">
      <c r="H581" s="11"/>
    </row>
    <row r="582" s="10" customFormat="1" ht="15">
      <c r="H582" s="11"/>
    </row>
    <row r="583" s="10" customFormat="1" ht="15">
      <c r="H583" s="11"/>
    </row>
    <row r="584" s="10" customFormat="1" ht="15">
      <c r="H584" s="11"/>
    </row>
    <row r="585" s="10" customFormat="1" ht="15">
      <c r="H585" s="11"/>
    </row>
    <row r="586" s="10" customFormat="1" ht="15">
      <c r="H586" s="11"/>
    </row>
    <row r="587" s="10" customFormat="1" ht="15">
      <c r="H587" s="11"/>
    </row>
    <row r="588" s="10" customFormat="1" ht="15">
      <c r="H588" s="11"/>
    </row>
    <row r="589" s="10" customFormat="1" ht="15">
      <c r="H589" s="11"/>
    </row>
    <row r="590" s="10" customFormat="1" ht="15">
      <c r="H590" s="11"/>
    </row>
    <row r="591" s="10" customFormat="1" ht="15">
      <c r="H591" s="11"/>
    </row>
    <row r="592" s="10" customFormat="1" ht="15">
      <c r="H592" s="11"/>
    </row>
    <row r="593" s="10" customFormat="1" ht="15">
      <c r="H593" s="11"/>
    </row>
    <row r="594" s="10" customFormat="1" ht="15">
      <c r="H594" s="11"/>
    </row>
    <row r="595" s="10" customFormat="1" ht="15">
      <c r="H595" s="11"/>
    </row>
    <row r="596" s="10" customFormat="1" ht="15">
      <c r="H596" s="11"/>
    </row>
    <row r="597" s="10" customFormat="1" ht="15">
      <c r="H597" s="11"/>
    </row>
    <row r="598" s="10" customFormat="1" ht="15">
      <c r="H598" s="11"/>
    </row>
    <row r="599" s="10" customFormat="1" ht="15">
      <c r="H599" s="11"/>
    </row>
    <row r="600" s="10" customFormat="1" ht="15">
      <c r="H600" s="11"/>
    </row>
    <row r="601" s="10" customFormat="1" ht="15">
      <c r="H601" s="11"/>
    </row>
    <row r="602" s="10" customFormat="1" ht="15">
      <c r="H602" s="11"/>
    </row>
    <row r="603" s="10" customFormat="1" ht="15">
      <c r="H603" s="11"/>
    </row>
    <row r="604" s="10" customFormat="1" ht="15">
      <c r="H604" s="11"/>
    </row>
    <row r="605" s="10" customFormat="1" ht="15">
      <c r="H605" s="11"/>
    </row>
    <row r="606" s="10" customFormat="1" ht="15">
      <c r="H606" s="11"/>
    </row>
    <row r="607" s="10" customFormat="1" ht="15">
      <c r="H607" s="11"/>
    </row>
    <row r="608" s="10" customFormat="1" ht="15">
      <c r="H608" s="11"/>
    </row>
    <row r="609" s="10" customFormat="1" ht="15">
      <c r="H609" s="11"/>
    </row>
    <row r="610" s="10" customFormat="1" ht="15">
      <c r="H610" s="11"/>
    </row>
    <row r="611" s="10" customFormat="1" ht="15">
      <c r="H611" s="11"/>
    </row>
    <row r="612" s="10" customFormat="1" ht="15">
      <c r="H612" s="11"/>
    </row>
    <row r="613" s="10" customFormat="1" ht="15">
      <c r="H613" s="11"/>
    </row>
    <row r="614" s="10" customFormat="1" ht="15">
      <c r="H614" s="11"/>
    </row>
    <row r="615" s="10" customFormat="1" ht="15">
      <c r="H615" s="11"/>
    </row>
    <row r="616" s="10" customFormat="1" ht="15">
      <c r="H616" s="11"/>
    </row>
    <row r="617" s="10" customFormat="1" ht="15">
      <c r="H617" s="11"/>
    </row>
    <row r="618" s="10" customFormat="1" ht="15">
      <c r="H618" s="11"/>
    </row>
    <row r="619" s="10" customFormat="1" ht="15">
      <c r="H619" s="11"/>
    </row>
    <row r="620" s="10" customFormat="1" ht="15">
      <c r="H620" s="11"/>
    </row>
    <row r="621" s="10" customFormat="1" ht="15">
      <c r="H621" s="11"/>
    </row>
    <row r="622" s="10" customFormat="1" ht="15">
      <c r="H622" s="11"/>
    </row>
    <row r="623" s="10" customFormat="1" ht="15">
      <c r="H623" s="11"/>
    </row>
    <row r="624" s="10" customFormat="1" ht="15">
      <c r="H624" s="11"/>
    </row>
    <row r="625" s="10" customFormat="1" ht="15">
      <c r="H625" s="11"/>
    </row>
    <row r="626" s="10" customFormat="1" ht="15">
      <c r="H626" s="11"/>
    </row>
    <row r="627" s="10" customFormat="1" ht="15">
      <c r="H627" s="11"/>
    </row>
    <row r="628" s="10" customFormat="1" ht="15">
      <c r="H628" s="11"/>
    </row>
    <row r="629" s="10" customFormat="1" ht="15">
      <c r="H629" s="11"/>
    </row>
    <row r="630" s="10" customFormat="1" ht="15">
      <c r="H630" s="11"/>
    </row>
    <row r="631" s="10" customFormat="1" ht="15">
      <c r="H631" s="11"/>
    </row>
    <row r="632" s="10" customFormat="1" ht="15">
      <c r="H632" s="11"/>
    </row>
    <row r="633" s="10" customFormat="1" ht="15">
      <c r="H633" s="11"/>
    </row>
    <row r="634" s="10" customFormat="1" ht="15">
      <c r="H634" s="11"/>
    </row>
    <row r="635" s="10" customFormat="1" ht="15">
      <c r="H635" s="11"/>
    </row>
    <row r="636" s="10" customFormat="1" ht="15">
      <c r="H636" s="11"/>
    </row>
    <row r="637" s="10" customFormat="1" ht="15">
      <c r="H637" s="11"/>
    </row>
    <row r="638" s="10" customFormat="1" ht="15">
      <c r="H638" s="11"/>
    </row>
    <row r="639" s="10" customFormat="1" ht="15">
      <c r="H639" s="11"/>
    </row>
    <row r="640" s="10" customFormat="1" ht="15">
      <c r="H640" s="11"/>
    </row>
    <row r="641" s="10" customFormat="1" ht="15">
      <c r="H641" s="11"/>
    </row>
    <row r="642" s="10" customFormat="1" ht="15">
      <c r="H642" s="11"/>
    </row>
    <row r="643" s="10" customFormat="1" ht="15">
      <c r="H643" s="11"/>
    </row>
    <row r="644" s="10" customFormat="1" ht="15">
      <c r="H644" s="11"/>
    </row>
    <row r="645" s="10" customFormat="1" ht="15">
      <c r="H645" s="11"/>
    </row>
    <row r="646" s="10" customFormat="1" ht="15">
      <c r="H646" s="11"/>
    </row>
    <row r="647" s="10" customFormat="1" ht="15">
      <c r="H647" s="11"/>
    </row>
    <row r="648" s="10" customFormat="1" ht="15">
      <c r="H648" s="11"/>
    </row>
    <row r="649" s="10" customFormat="1" ht="15">
      <c r="H649" s="11"/>
    </row>
    <row r="650" s="10" customFormat="1" ht="15">
      <c r="H650" s="11"/>
    </row>
    <row r="651" s="10" customFormat="1" ht="15">
      <c r="H651" s="11"/>
    </row>
    <row r="652" s="10" customFormat="1" ht="15">
      <c r="H652" s="11"/>
    </row>
    <row r="653" s="10" customFormat="1" ht="15">
      <c r="H653" s="11"/>
    </row>
    <row r="654" s="10" customFormat="1" ht="15">
      <c r="H654" s="11"/>
    </row>
    <row r="655" s="10" customFormat="1" ht="15">
      <c r="H655" s="11"/>
    </row>
    <row r="656" s="10" customFormat="1" ht="15">
      <c r="H656" s="11"/>
    </row>
    <row r="657" s="10" customFormat="1" ht="15">
      <c r="H657" s="11"/>
    </row>
    <row r="658" s="10" customFormat="1" ht="15">
      <c r="H658" s="11"/>
    </row>
    <row r="659" s="10" customFormat="1" ht="15">
      <c r="H659" s="11"/>
    </row>
    <row r="660" s="10" customFormat="1" ht="15">
      <c r="H660" s="11"/>
    </row>
    <row r="661" s="10" customFormat="1" ht="15">
      <c r="H661" s="11"/>
    </row>
    <row r="662" s="10" customFormat="1" ht="15">
      <c r="H662" s="11"/>
    </row>
    <row r="663" s="10" customFormat="1" ht="15">
      <c r="H663" s="11"/>
    </row>
    <row r="664" s="10" customFormat="1" ht="15">
      <c r="H664" s="11"/>
    </row>
    <row r="665" s="10" customFormat="1" ht="15">
      <c r="H665" s="11"/>
    </row>
    <row r="666" s="10" customFormat="1" ht="15">
      <c r="H666" s="11"/>
    </row>
    <row r="667" s="10" customFormat="1" ht="15">
      <c r="H667" s="11"/>
    </row>
    <row r="668" s="10" customFormat="1" ht="15">
      <c r="H668" s="11"/>
    </row>
    <row r="669" s="10" customFormat="1" ht="15">
      <c r="H669" s="11"/>
    </row>
    <row r="670" s="10" customFormat="1" ht="15">
      <c r="H670" s="11"/>
    </row>
    <row r="671" s="10" customFormat="1" ht="15">
      <c r="H671" s="11"/>
    </row>
    <row r="672" s="10" customFormat="1" ht="15">
      <c r="H672" s="11"/>
    </row>
    <row r="673" s="10" customFormat="1" ht="15">
      <c r="H673" s="11"/>
    </row>
    <row r="674" s="10" customFormat="1" ht="15">
      <c r="H674" s="11"/>
    </row>
    <row r="675" s="10" customFormat="1" ht="15">
      <c r="H675" s="11"/>
    </row>
    <row r="676" s="10" customFormat="1" ht="15">
      <c r="H676" s="11"/>
    </row>
    <row r="677" s="10" customFormat="1" ht="15">
      <c r="H677" s="11"/>
    </row>
    <row r="678" s="10" customFormat="1" ht="15">
      <c r="H678" s="11"/>
    </row>
    <row r="679" s="10" customFormat="1" ht="15">
      <c r="H679" s="11"/>
    </row>
    <row r="680" s="10" customFormat="1" ht="15">
      <c r="H680" s="11"/>
    </row>
    <row r="681" s="10" customFormat="1" ht="15">
      <c r="H681" s="11"/>
    </row>
    <row r="682" s="10" customFormat="1" ht="15">
      <c r="H682" s="11"/>
    </row>
    <row r="683" s="10" customFormat="1" ht="15">
      <c r="H683" s="11"/>
    </row>
    <row r="684" s="10" customFormat="1" ht="15">
      <c r="H684" s="11"/>
    </row>
    <row r="685" s="10" customFormat="1" ht="15">
      <c r="H685" s="11"/>
    </row>
    <row r="686" s="10" customFormat="1" ht="15">
      <c r="H686" s="11"/>
    </row>
    <row r="687" s="10" customFormat="1" ht="15">
      <c r="H687" s="11"/>
    </row>
    <row r="688" s="10" customFormat="1" ht="15">
      <c r="H688" s="11"/>
    </row>
    <row r="689" s="10" customFormat="1" ht="15">
      <c r="H689" s="11"/>
    </row>
    <row r="690" s="10" customFormat="1" ht="15">
      <c r="H690" s="11"/>
    </row>
    <row r="691" s="10" customFormat="1" ht="15">
      <c r="H691" s="11"/>
    </row>
    <row r="692" s="10" customFormat="1" ht="15">
      <c r="H692" s="11"/>
    </row>
    <row r="693" s="10" customFormat="1" ht="15">
      <c r="H693" s="11"/>
    </row>
    <row r="694" s="10" customFormat="1" ht="15">
      <c r="H694" s="11"/>
    </row>
    <row r="695" s="10" customFormat="1" ht="15">
      <c r="H695" s="11"/>
    </row>
    <row r="696" s="10" customFormat="1" ht="15">
      <c r="H696" s="11"/>
    </row>
    <row r="697" s="10" customFormat="1" ht="15">
      <c r="H697" s="11"/>
    </row>
    <row r="698" s="10" customFormat="1" ht="15">
      <c r="H698" s="11"/>
    </row>
    <row r="699" s="10" customFormat="1" ht="15">
      <c r="H699" s="11"/>
    </row>
    <row r="700" s="10" customFormat="1" ht="15">
      <c r="H700" s="11"/>
    </row>
    <row r="701" s="10" customFormat="1" ht="15">
      <c r="H701" s="11"/>
    </row>
    <row r="702" s="10" customFormat="1" ht="15">
      <c r="H702" s="11"/>
    </row>
    <row r="703" s="10" customFormat="1" ht="15">
      <c r="H703" s="11"/>
    </row>
    <row r="704" s="10" customFormat="1" ht="15">
      <c r="H704" s="11"/>
    </row>
    <row r="705" s="10" customFormat="1" ht="15">
      <c r="H705" s="11"/>
    </row>
    <row r="706" s="10" customFormat="1" ht="15">
      <c r="H706" s="11"/>
    </row>
    <row r="707" s="10" customFormat="1" ht="15">
      <c r="H707" s="11"/>
    </row>
    <row r="708" s="10" customFormat="1" ht="15">
      <c r="H708" s="11"/>
    </row>
    <row r="709" s="10" customFormat="1" ht="15">
      <c r="H709" s="11"/>
    </row>
    <row r="710" s="10" customFormat="1" ht="15">
      <c r="H710" s="11"/>
    </row>
    <row r="711" s="10" customFormat="1" ht="15">
      <c r="H711" s="11"/>
    </row>
    <row r="712" s="10" customFormat="1" ht="15">
      <c r="H712" s="11"/>
    </row>
    <row r="713" s="10" customFormat="1" ht="15">
      <c r="H713" s="11"/>
    </row>
    <row r="714" s="10" customFormat="1" ht="15">
      <c r="H714" s="11"/>
    </row>
    <row r="715" s="10" customFormat="1" ht="15">
      <c r="H715" s="11"/>
    </row>
    <row r="716" s="10" customFormat="1" ht="15">
      <c r="H716" s="11"/>
    </row>
    <row r="717" s="10" customFormat="1" ht="15">
      <c r="H717" s="11"/>
    </row>
    <row r="718" s="10" customFormat="1" ht="15">
      <c r="H718" s="11"/>
    </row>
    <row r="719" s="10" customFormat="1" ht="15">
      <c r="H719" s="11"/>
    </row>
    <row r="720" s="10" customFormat="1" ht="15">
      <c r="H720" s="11"/>
    </row>
    <row r="721" s="10" customFormat="1" ht="15">
      <c r="H721" s="11"/>
    </row>
    <row r="722" s="10" customFormat="1" ht="15">
      <c r="H722" s="11"/>
    </row>
    <row r="723" s="10" customFormat="1" ht="15">
      <c r="H723" s="11"/>
    </row>
    <row r="724" s="10" customFormat="1" ht="15">
      <c r="H724" s="11"/>
    </row>
    <row r="725" s="10" customFormat="1" ht="15">
      <c r="H725" s="11"/>
    </row>
    <row r="726" s="10" customFormat="1" ht="15">
      <c r="H726" s="11"/>
    </row>
    <row r="727" s="10" customFormat="1" ht="15">
      <c r="H727" s="11"/>
    </row>
    <row r="728" s="10" customFormat="1" ht="15">
      <c r="H728" s="11"/>
    </row>
    <row r="729" s="10" customFormat="1" ht="15">
      <c r="H729" s="11"/>
    </row>
    <row r="730" s="10" customFormat="1" ht="15">
      <c r="H730" s="11"/>
    </row>
    <row r="731" s="10" customFormat="1" ht="15">
      <c r="H731" s="11"/>
    </row>
    <row r="732" s="10" customFormat="1" ht="15">
      <c r="H732" s="11"/>
    </row>
    <row r="733" s="10" customFormat="1" ht="15">
      <c r="H733" s="11"/>
    </row>
    <row r="734" s="10" customFormat="1" ht="15">
      <c r="H734" s="11"/>
    </row>
    <row r="735" s="10" customFormat="1" ht="15">
      <c r="H735" s="11"/>
    </row>
    <row r="736" s="10" customFormat="1" ht="15">
      <c r="H736" s="11"/>
    </row>
    <row r="737" s="10" customFormat="1" ht="15">
      <c r="H737" s="11"/>
    </row>
    <row r="738" s="10" customFormat="1" ht="15">
      <c r="H738" s="11"/>
    </row>
    <row r="739" s="10" customFormat="1" ht="15">
      <c r="H739" s="11"/>
    </row>
    <row r="740" s="10" customFormat="1" ht="15">
      <c r="H740" s="11"/>
    </row>
    <row r="741" s="10" customFormat="1" ht="15">
      <c r="H741" s="11"/>
    </row>
    <row r="742" s="10" customFormat="1" ht="15">
      <c r="H742" s="11"/>
    </row>
    <row r="743" s="10" customFormat="1" ht="15">
      <c r="H743" s="11"/>
    </row>
    <row r="744" s="10" customFormat="1" ht="15">
      <c r="H744" s="11"/>
    </row>
    <row r="745" s="10" customFormat="1" ht="15">
      <c r="H745" s="11"/>
    </row>
    <row r="746" s="10" customFormat="1" ht="15">
      <c r="H746" s="11"/>
    </row>
    <row r="747" s="10" customFormat="1" ht="15">
      <c r="H747" s="11"/>
    </row>
    <row r="748" s="10" customFormat="1" ht="15">
      <c r="H748" s="11"/>
    </row>
    <row r="749" s="10" customFormat="1" ht="15">
      <c r="H749" s="11"/>
    </row>
    <row r="750" s="10" customFormat="1" ht="15">
      <c r="H750" s="11"/>
    </row>
    <row r="751" s="10" customFormat="1" ht="15">
      <c r="H751" s="11"/>
    </row>
    <row r="752" s="10" customFormat="1" ht="15">
      <c r="H752" s="11"/>
    </row>
    <row r="753" s="10" customFormat="1" ht="15">
      <c r="H753" s="11"/>
    </row>
    <row r="754" s="10" customFormat="1" ht="15">
      <c r="H754" s="11"/>
    </row>
    <row r="755" s="10" customFormat="1" ht="15">
      <c r="H755" s="11"/>
    </row>
    <row r="756" s="10" customFormat="1" ht="15">
      <c r="H756" s="11"/>
    </row>
    <row r="757" s="10" customFormat="1" ht="15">
      <c r="H757" s="11"/>
    </row>
    <row r="758" s="10" customFormat="1" ht="15">
      <c r="H758" s="11"/>
    </row>
    <row r="759" s="10" customFormat="1" ht="15">
      <c r="H759" s="11"/>
    </row>
    <row r="760" s="10" customFormat="1" ht="15">
      <c r="H760" s="11"/>
    </row>
    <row r="761" s="10" customFormat="1" ht="15">
      <c r="H761" s="11"/>
    </row>
    <row r="762" s="10" customFormat="1" ht="15">
      <c r="H762" s="11"/>
    </row>
    <row r="763" s="10" customFormat="1" ht="15">
      <c r="H763" s="11"/>
    </row>
    <row r="764" s="10" customFormat="1" ht="15">
      <c r="H764" s="11"/>
    </row>
    <row r="765" s="10" customFormat="1" ht="15">
      <c r="H765" s="11"/>
    </row>
    <row r="766" s="10" customFormat="1" ht="15">
      <c r="H766" s="11"/>
    </row>
    <row r="767" s="10" customFormat="1" ht="15">
      <c r="H767" s="11"/>
    </row>
    <row r="768" s="10" customFormat="1" ht="15">
      <c r="H768" s="11"/>
    </row>
    <row r="769" s="10" customFormat="1" ht="15">
      <c r="H769" s="11"/>
    </row>
    <row r="770" s="10" customFormat="1" ht="15">
      <c r="H770" s="11"/>
    </row>
    <row r="771" s="10" customFormat="1" ht="15">
      <c r="H771" s="11"/>
    </row>
    <row r="772" s="10" customFormat="1" ht="15">
      <c r="H772" s="11"/>
    </row>
    <row r="773" s="10" customFormat="1" ht="15">
      <c r="H773" s="11"/>
    </row>
    <row r="774" s="10" customFormat="1" ht="15">
      <c r="H774" s="11"/>
    </row>
    <row r="775" s="10" customFormat="1" ht="15">
      <c r="H775" s="11"/>
    </row>
    <row r="776" s="10" customFormat="1" ht="15">
      <c r="H776" s="11"/>
    </row>
    <row r="777" s="10" customFormat="1" ht="15">
      <c r="H777" s="11"/>
    </row>
    <row r="778" s="10" customFormat="1" ht="15">
      <c r="H778" s="11"/>
    </row>
    <row r="779" s="10" customFormat="1" ht="15">
      <c r="H779" s="11"/>
    </row>
    <row r="780" s="10" customFormat="1" ht="15">
      <c r="H780" s="11"/>
    </row>
    <row r="781" s="10" customFormat="1" ht="15">
      <c r="H781" s="11"/>
    </row>
    <row r="782" s="10" customFormat="1" ht="15">
      <c r="H782" s="11"/>
    </row>
    <row r="783" s="10" customFormat="1" ht="15">
      <c r="H783" s="11"/>
    </row>
    <row r="784" s="10" customFormat="1" ht="15">
      <c r="H784" s="11"/>
    </row>
    <row r="785" s="10" customFormat="1" ht="15">
      <c r="H785" s="11"/>
    </row>
    <row r="786" s="10" customFormat="1" ht="15">
      <c r="H786" s="11"/>
    </row>
    <row r="787" s="10" customFormat="1" ht="15">
      <c r="H787" s="11"/>
    </row>
    <row r="788" s="10" customFormat="1" ht="15">
      <c r="H788" s="11"/>
    </row>
    <row r="789" s="10" customFormat="1" ht="15">
      <c r="H789" s="11"/>
    </row>
    <row r="790" s="10" customFormat="1" ht="15">
      <c r="H790" s="11"/>
    </row>
    <row r="791" s="10" customFormat="1" ht="15">
      <c r="H791" s="11"/>
    </row>
    <row r="792" s="10" customFormat="1" ht="15">
      <c r="H792" s="11"/>
    </row>
    <row r="793" s="10" customFormat="1" ht="15">
      <c r="H793" s="11"/>
    </row>
    <row r="794" s="10" customFormat="1" ht="15">
      <c r="H794" s="11"/>
    </row>
    <row r="795" s="10" customFormat="1" ht="15">
      <c r="H795" s="11"/>
    </row>
    <row r="796" s="10" customFormat="1" ht="15">
      <c r="H796" s="11"/>
    </row>
    <row r="797" s="10" customFormat="1" ht="15">
      <c r="H797" s="11"/>
    </row>
    <row r="798" s="10" customFormat="1" ht="15">
      <c r="H798" s="11"/>
    </row>
    <row r="799" s="10" customFormat="1" ht="15">
      <c r="H799" s="11"/>
    </row>
    <row r="800" s="10" customFormat="1" ht="15">
      <c r="H800" s="11"/>
    </row>
    <row r="801" s="10" customFormat="1" ht="15">
      <c r="H801" s="11"/>
    </row>
    <row r="802" s="10" customFormat="1" ht="15">
      <c r="H802" s="11"/>
    </row>
    <row r="803" s="10" customFormat="1" ht="15">
      <c r="H803" s="11"/>
    </row>
    <row r="804" s="10" customFormat="1" ht="15">
      <c r="H804" s="11"/>
    </row>
    <row r="805" s="10" customFormat="1" ht="15">
      <c r="H805" s="11"/>
    </row>
    <row r="806" s="10" customFormat="1" ht="15">
      <c r="H806" s="11"/>
    </row>
    <row r="807" s="10" customFormat="1" ht="15">
      <c r="H807" s="11"/>
    </row>
    <row r="808" s="10" customFormat="1" ht="15">
      <c r="H808" s="11"/>
    </row>
    <row r="809" s="10" customFormat="1" ht="15">
      <c r="H809" s="11"/>
    </row>
    <row r="810" s="10" customFormat="1" ht="15">
      <c r="H810" s="11"/>
    </row>
    <row r="811" s="10" customFormat="1" ht="15">
      <c r="H811" s="11"/>
    </row>
    <row r="812" s="10" customFormat="1" ht="15">
      <c r="H812" s="11"/>
    </row>
    <row r="813" s="10" customFormat="1" ht="15">
      <c r="H813" s="11"/>
    </row>
    <row r="814" s="10" customFormat="1" ht="15">
      <c r="H814" s="11"/>
    </row>
    <row r="815" s="10" customFormat="1" ht="15">
      <c r="H815" s="11"/>
    </row>
    <row r="816" s="10" customFormat="1" ht="15">
      <c r="H816" s="11"/>
    </row>
    <row r="817" s="10" customFormat="1" ht="15">
      <c r="H817" s="11"/>
    </row>
    <row r="818" s="10" customFormat="1" ht="15">
      <c r="H818" s="11"/>
    </row>
    <row r="819" s="10" customFormat="1" ht="15">
      <c r="H819" s="11"/>
    </row>
    <row r="820" s="10" customFormat="1" ht="15">
      <c r="H820" s="11"/>
    </row>
    <row r="821" s="10" customFormat="1" ht="15">
      <c r="H821" s="11"/>
    </row>
    <row r="822" s="10" customFormat="1" ht="15">
      <c r="H822" s="11"/>
    </row>
    <row r="823" s="10" customFormat="1" ht="15">
      <c r="H823" s="11"/>
    </row>
    <row r="824" s="10" customFormat="1" ht="15">
      <c r="H824" s="11"/>
    </row>
    <row r="825" s="10" customFormat="1" ht="15">
      <c r="H825" s="11"/>
    </row>
    <row r="826" s="10" customFormat="1" ht="15">
      <c r="H826" s="11"/>
    </row>
    <row r="827" s="10" customFormat="1" ht="15">
      <c r="H827" s="11"/>
    </row>
    <row r="828" s="10" customFormat="1" ht="15">
      <c r="H828" s="11"/>
    </row>
    <row r="829" s="10" customFormat="1" ht="15">
      <c r="H829" s="11"/>
    </row>
    <row r="830" s="10" customFormat="1" ht="15">
      <c r="H830" s="11"/>
    </row>
    <row r="831" s="10" customFormat="1" ht="15">
      <c r="H831" s="11"/>
    </row>
    <row r="832" s="10" customFormat="1" ht="15">
      <c r="H832" s="11"/>
    </row>
    <row r="833" s="10" customFormat="1" ht="15">
      <c r="H833" s="11"/>
    </row>
    <row r="834" s="10" customFormat="1" ht="15">
      <c r="H834" s="11"/>
    </row>
    <row r="835" s="10" customFormat="1" ht="15">
      <c r="H835" s="11"/>
    </row>
    <row r="836" s="10" customFormat="1" ht="15">
      <c r="H836" s="11"/>
    </row>
    <row r="837" s="10" customFormat="1" ht="15">
      <c r="H837" s="11"/>
    </row>
    <row r="838" s="10" customFormat="1" ht="15">
      <c r="H838" s="11"/>
    </row>
    <row r="839" s="10" customFormat="1" ht="15">
      <c r="H839" s="11"/>
    </row>
    <row r="840" s="10" customFormat="1" ht="15">
      <c r="H840" s="11"/>
    </row>
    <row r="841" s="10" customFormat="1" ht="15">
      <c r="H841" s="11"/>
    </row>
    <row r="842" s="10" customFormat="1" ht="15">
      <c r="H842" s="11"/>
    </row>
    <row r="843" s="10" customFormat="1" ht="15">
      <c r="H843" s="11"/>
    </row>
    <row r="844" s="10" customFormat="1" ht="15">
      <c r="H844" s="11"/>
    </row>
    <row r="845" s="10" customFormat="1" ht="15">
      <c r="H845" s="11"/>
    </row>
    <row r="846" s="10" customFormat="1" ht="15">
      <c r="H846" s="11"/>
    </row>
    <row r="847" s="10" customFormat="1" ht="15">
      <c r="H847" s="11"/>
    </row>
    <row r="848" s="10" customFormat="1" ht="15">
      <c r="H848" s="11"/>
    </row>
    <row r="849" s="10" customFormat="1" ht="15">
      <c r="H849" s="11"/>
    </row>
    <row r="850" s="10" customFormat="1" ht="15">
      <c r="H850" s="11"/>
    </row>
    <row r="851" s="10" customFormat="1" ht="15">
      <c r="H851" s="11"/>
    </row>
    <row r="852" s="10" customFormat="1" ht="15">
      <c r="H852" s="11"/>
    </row>
    <row r="853" s="10" customFormat="1" ht="15">
      <c r="H853" s="11"/>
    </row>
    <row r="854" s="10" customFormat="1" ht="15">
      <c r="H854" s="11"/>
    </row>
    <row r="855" s="10" customFormat="1" ht="15">
      <c r="H855" s="11"/>
    </row>
    <row r="856" s="10" customFormat="1" ht="15">
      <c r="H856" s="11"/>
    </row>
    <row r="857" s="10" customFormat="1" ht="15">
      <c r="H857" s="11"/>
    </row>
    <row r="858" s="10" customFormat="1" ht="15">
      <c r="H858" s="11"/>
    </row>
    <row r="859" s="10" customFormat="1" ht="15">
      <c r="H859" s="11"/>
    </row>
    <row r="860" s="10" customFormat="1" ht="15">
      <c r="H860" s="11"/>
    </row>
    <row r="861" s="10" customFormat="1" ht="15">
      <c r="H861" s="11"/>
    </row>
    <row r="862" s="10" customFormat="1" ht="15">
      <c r="H862" s="11"/>
    </row>
    <row r="863" s="10" customFormat="1" ht="15">
      <c r="H863" s="11"/>
    </row>
    <row r="864" s="10" customFormat="1" ht="15">
      <c r="H864" s="11"/>
    </row>
    <row r="865" s="10" customFormat="1" ht="15">
      <c r="H865" s="11"/>
    </row>
    <row r="866" s="10" customFormat="1" ht="15">
      <c r="H866" s="11"/>
    </row>
    <row r="867" s="10" customFormat="1" ht="15">
      <c r="H867" s="11"/>
    </row>
    <row r="868" s="10" customFormat="1" ht="15">
      <c r="H868" s="11"/>
    </row>
    <row r="869" s="10" customFormat="1" ht="15">
      <c r="H869" s="11"/>
    </row>
    <row r="870" s="10" customFormat="1" ht="15">
      <c r="H870" s="11"/>
    </row>
    <row r="871" s="10" customFormat="1" ht="15">
      <c r="H871" s="11"/>
    </row>
    <row r="872" s="10" customFormat="1" ht="15">
      <c r="H872" s="11"/>
    </row>
    <row r="873" s="10" customFormat="1" ht="15">
      <c r="H873" s="11"/>
    </row>
  </sheetData>
  <sheetProtection password="DFCB" sheet="1" objects="1" scenarios="1" selectLockedCells="1"/>
  <mergeCells count="101">
    <mergeCell ref="A8:C8"/>
    <mergeCell ref="D8:E8"/>
    <mergeCell ref="F8:I8"/>
    <mergeCell ref="J8:L8"/>
    <mergeCell ref="N8:O8"/>
    <mergeCell ref="A7:C7"/>
    <mergeCell ref="D7:E7"/>
    <mergeCell ref="F7:I7"/>
    <mergeCell ref="J7:L7"/>
    <mergeCell ref="A1:O1"/>
    <mergeCell ref="A2:O2"/>
    <mergeCell ref="B4:C5"/>
    <mergeCell ref="E4:F4"/>
    <mergeCell ref="H5:I5"/>
    <mergeCell ref="N7:O7"/>
    <mergeCell ref="N15:O15"/>
    <mergeCell ref="N16:N17"/>
    <mergeCell ref="O16:O17"/>
    <mergeCell ref="J16:J17"/>
    <mergeCell ref="K16:K17"/>
    <mergeCell ref="L16:L17"/>
    <mergeCell ref="L20:L21"/>
    <mergeCell ref="J24:J25"/>
    <mergeCell ref="K24:K25"/>
    <mergeCell ref="L24:L25"/>
    <mergeCell ref="F39:G40"/>
    <mergeCell ref="F15:G15"/>
    <mergeCell ref="G16:G17"/>
    <mergeCell ref="F16:F17"/>
    <mergeCell ref="K92:L92"/>
    <mergeCell ref="D93:E93"/>
    <mergeCell ref="I91:J91"/>
    <mergeCell ref="I92:J92"/>
    <mergeCell ref="I93:J93"/>
    <mergeCell ref="F93:G93"/>
    <mergeCell ref="K93:L93"/>
    <mergeCell ref="M92:M93"/>
    <mergeCell ref="N92:O93"/>
    <mergeCell ref="N39:O40"/>
    <mergeCell ref="N45:O46"/>
    <mergeCell ref="I59:N59"/>
    <mergeCell ref="N89:O89"/>
    <mergeCell ref="J48:K49"/>
    <mergeCell ref="K69:N69"/>
    <mergeCell ref="N91:O91"/>
    <mergeCell ref="N84:O84"/>
    <mergeCell ref="N87:O87"/>
    <mergeCell ref="N88:O88"/>
    <mergeCell ref="N86:O86"/>
    <mergeCell ref="N90:O90"/>
    <mergeCell ref="A16:A17"/>
    <mergeCell ref="B16:B17"/>
    <mergeCell ref="C16:C17"/>
    <mergeCell ref="D16:D17"/>
    <mergeCell ref="F45:G46"/>
    <mergeCell ref="K20:K21"/>
    <mergeCell ref="K10:L10"/>
    <mergeCell ref="N53:O54"/>
    <mergeCell ref="A28:A29"/>
    <mergeCell ref="C24:C25"/>
    <mergeCell ref="C10:D10"/>
    <mergeCell ref="C20:C21"/>
    <mergeCell ref="I24:I25"/>
    <mergeCell ref="I16:I17"/>
    <mergeCell ref="I20:I21"/>
    <mergeCell ref="A38:D38"/>
    <mergeCell ref="A96:B96"/>
    <mergeCell ref="A89:B89"/>
    <mergeCell ref="A90:B90"/>
    <mergeCell ref="A84:B84"/>
    <mergeCell ref="A85:B85"/>
    <mergeCell ref="A87:B87"/>
    <mergeCell ref="A91:B91"/>
    <mergeCell ref="A88:B88"/>
    <mergeCell ref="A86:B86"/>
    <mergeCell ref="A75:B75"/>
    <mergeCell ref="A76:B76"/>
    <mergeCell ref="A77:B77"/>
    <mergeCell ref="A78:B78"/>
    <mergeCell ref="A24:A25"/>
    <mergeCell ref="B24:B25"/>
    <mergeCell ref="A20:A21"/>
    <mergeCell ref="B20:B21"/>
    <mergeCell ref="M83:O83"/>
    <mergeCell ref="I83:L83"/>
    <mergeCell ref="D79:F79"/>
    <mergeCell ref="L75:M75"/>
    <mergeCell ref="I28:I29"/>
    <mergeCell ref="B48:C49"/>
    <mergeCell ref="J56:K57"/>
    <mergeCell ref="A59:F59"/>
    <mergeCell ref="N85:O85"/>
    <mergeCell ref="D20:D21"/>
    <mergeCell ref="D24:D25"/>
    <mergeCell ref="J20:J21"/>
    <mergeCell ref="C69:F69"/>
    <mergeCell ref="B56:C57"/>
    <mergeCell ref="I38:L38"/>
    <mergeCell ref="F53:G54"/>
    <mergeCell ref="J79:N79"/>
    <mergeCell ref="A74:B74"/>
  </mergeCells>
  <dataValidations count="3">
    <dataValidation type="date" operator="greaterThan" showInputMessage="1" showErrorMessage="1" error="Enter Dates as mm/dd/yyyy.&#10;&#10;For example 01/01/2020." sqref="J45:J46 B53:B54 B45:B46 J53:J54">
      <formula1>39083</formula1>
    </dataValidation>
    <dataValidation type="list" allowBlank="1" showInputMessage="1" showErrorMessage="1" error="Press ESCAPE key and select from the drop-down box in the cell you have selected.&#10;&#10;To clear selection from list, select cell and press DELETE key.&#10;&#10;Thank you,&#10;SHRA" sqref="A75:A78">
      <formula1>$C$97:$C$110</formula1>
    </dataValidation>
    <dataValidation type="list" allowBlank="1" showInputMessage="1" showErrorMessage="1" error="Press ESCAPE key and select from the drop-down box in the cell you have selected.&#10;&#10;To clear selection from list, select cell and press DELETE key.&#10;&#10;Thank you,&#10;SHRA" sqref="I30:I34 A30:A34">
      <formula1>$A$97:$A$103</formula1>
    </dataValidation>
  </dataValidations>
  <printOptions horizontalCentered="1"/>
  <pageMargins left="0" right="0" top="0.4" bottom="0.1" header="0" footer="0"/>
  <pageSetup horizontalDpi="600" verticalDpi="600" orientation="portrait" scale="44" r:id="rId3"/>
  <headerFooter alignWithMargins="0">
    <oddFooter xml:space="preserve">&amp;R&amp;9AICS Eff. 3/1/2013 </oddFooter>
  </headerFooter>
  <legacyDrawing r:id="rId2"/>
</worksheet>
</file>

<file path=xl/worksheets/sheet2.xml><?xml version="1.0" encoding="utf-8"?>
<worksheet xmlns="http://schemas.openxmlformats.org/spreadsheetml/2006/main" xmlns:r="http://schemas.openxmlformats.org/officeDocument/2006/relationships">
  <sheetPr codeName="Sheet2">
    <tabColor indexed="41"/>
  </sheetPr>
  <dimension ref="A1:R873"/>
  <sheetViews>
    <sheetView showGridLines="0" zoomScale="70" zoomScaleNormal="70" zoomScaleSheetLayoutView="80" zoomScalePageLayoutView="0" workbookViewId="0" topLeftCell="A1">
      <selection activeCell="J8" sqref="J8:L8"/>
    </sheetView>
  </sheetViews>
  <sheetFormatPr defaultColWidth="9.140625" defaultRowHeight="12.75"/>
  <cols>
    <col min="1" max="1" width="15.28125" style="48" customWidth="1"/>
    <col min="2" max="2" width="15.421875" style="48" customWidth="1"/>
    <col min="3" max="3" width="15.7109375" style="48" customWidth="1"/>
    <col min="4" max="4" width="17.28125" style="48" customWidth="1"/>
    <col min="5" max="5" width="15.421875" style="48" customWidth="1"/>
    <col min="6" max="6" width="15.7109375" style="48" customWidth="1"/>
    <col min="7" max="7" width="16.57421875" style="48" customWidth="1"/>
    <col min="8" max="8" width="0.9921875" style="80" customWidth="1"/>
    <col min="9" max="9" width="15.28125" style="48" customWidth="1"/>
    <col min="10" max="10" width="15.421875" style="48" customWidth="1"/>
    <col min="11" max="11" width="15.8515625" style="48" customWidth="1"/>
    <col min="12" max="12" width="17.00390625" style="48" customWidth="1"/>
    <col min="13" max="14" width="15.421875" style="48" customWidth="1"/>
    <col min="15" max="15" width="16.57421875" style="48" customWidth="1"/>
    <col min="16" max="16384" width="9.140625" style="48" customWidth="1"/>
  </cols>
  <sheetData>
    <row r="1" spans="1:15" ht="26.25">
      <c r="A1" s="390" t="s">
        <v>142</v>
      </c>
      <c r="B1" s="390"/>
      <c r="C1" s="390"/>
      <c r="D1" s="390"/>
      <c r="E1" s="390"/>
      <c r="F1" s="390"/>
      <c r="G1" s="390"/>
      <c r="H1" s="390"/>
      <c r="I1" s="390"/>
      <c r="J1" s="390"/>
      <c r="K1" s="390"/>
      <c r="L1" s="390"/>
      <c r="M1" s="390"/>
      <c r="N1" s="390"/>
      <c r="O1" s="390"/>
    </row>
    <row r="2" spans="1:15" ht="26.25">
      <c r="A2" s="390" t="s">
        <v>157</v>
      </c>
      <c r="B2" s="390"/>
      <c r="C2" s="390"/>
      <c r="D2" s="390"/>
      <c r="E2" s="390"/>
      <c r="F2" s="390"/>
      <c r="G2" s="390"/>
      <c r="H2" s="390"/>
      <c r="I2" s="390"/>
      <c r="J2" s="390"/>
      <c r="K2" s="390"/>
      <c r="L2" s="390"/>
      <c r="M2" s="390"/>
      <c r="N2" s="390"/>
      <c r="O2" s="390"/>
    </row>
    <row r="3" spans="1:15" ht="10.5" customHeight="1">
      <c r="A3" s="282"/>
      <c r="B3" s="282"/>
      <c r="C3" s="282"/>
      <c r="D3" s="282"/>
      <c r="E3" s="282"/>
      <c r="F3" s="282"/>
      <c r="G3" s="282"/>
      <c r="H3" s="282"/>
      <c r="I3" s="282"/>
      <c r="J3" s="282"/>
      <c r="K3" s="282"/>
      <c r="L3" s="282"/>
      <c r="M3" s="282"/>
      <c r="N3" s="282"/>
      <c r="O3" s="282"/>
    </row>
    <row r="4" spans="1:15" ht="22.5" customHeight="1">
      <c r="A4" s="49" t="s">
        <v>48</v>
      </c>
      <c r="B4" s="391" t="s">
        <v>49</v>
      </c>
      <c r="C4" s="392"/>
      <c r="D4" s="50" t="s">
        <v>50</v>
      </c>
      <c r="E4" s="393"/>
      <c r="F4" s="394"/>
      <c r="G4" s="51"/>
      <c r="H4" s="52"/>
      <c r="O4" s="53"/>
    </row>
    <row r="5" spans="1:15" s="53" customFormat="1" ht="30.75" customHeight="1">
      <c r="A5" s="285" t="s">
        <v>53</v>
      </c>
      <c r="B5" s="392"/>
      <c r="C5" s="392"/>
      <c r="D5" s="42" t="s">
        <v>45</v>
      </c>
      <c r="E5" s="55" t="s">
        <v>18</v>
      </c>
      <c r="F5" s="55" t="s">
        <v>14</v>
      </c>
      <c r="G5" s="55" t="s">
        <v>21</v>
      </c>
      <c r="H5" s="395" t="s">
        <v>20</v>
      </c>
      <c r="I5" s="396"/>
      <c r="J5" s="55" t="s">
        <v>15</v>
      </c>
      <c r="K5" s="55" t="s">
        <v>16</v>
      </c>
      <c r="L5" s="55" t="s">
        <v>19</v>
      </c>
      <c r="M5" s="55" t="s">
        <v>36</v>
      </c>
      <c r="N5" s="55" t="s">
        <v>17</v>
      </c>
      <c r="O5" s="1" t="s">
        <v>144</v>
      </c>
    </row>
    <row r="6" spans="1:15" ht="15.75" customHeight="1">
      <c r="A6" s="283"/>
      <c r="B6" s="283"/>
      <c r="C6" s="283"/>
      <c r="D6" s="283"/>
      <c r="E6" s="283"/>
      <c r="F6" s="283"/>
      <c r="G6" s="283"/>
      <c r="H6" s="284"/>
      <c r="O6" s="53"/>
    </row>
    <row r="7" spans="1:15" s="10" customFormat="1" ht="15.75" customHeight="1">
      <c r="A7" s="355" t="s">
        <v>37</v>
      </c>
      <c r="B7" s="355"/>
      <c r="C7" s="355"/>
      <c r="D7" s="355" t="s">
        <v>0</v>
      </c>
      <c r="E7" s="355"/>
      <c r="F7" s="355" t="s">
        <v>151</v>
      </c>
      <c r="G7" s="355"/>
      <c r="H7" s="355"/>
      <c r="I7" s="355"/>
      <c r="J7" s="336" t="s">
        <v>38</v>
      </c>
      <c r="K7" s="337"/>
      <c r="L7" s="383"/>
      <c r="M7" s="56" t="s">
        <v>35</v>
      </c>
      <c r="N7" s="355" t="s">
        <v>39</v>
      </c>
      <c r="O7" s="355"/>
    </row>
    <row r="8" spans="1:15" s="10" customFormat="1" ht="15.75" customHeight="1">
      <c r="A8" s="401">
        <f>'#1'!A8:C8</f>
        <v>0</v>
      </c>
      <c r="B8" s="401"/>
      <c r="C8" s="401"/>
      <c r="D8" s="402">
        <f>'#1'!D8:E8</f>
        <v>0</v>
      </c>
      <c r="E8" s="402"/>
      <c r="F8" s="402">
        <f>'#1'!F8:I8</f>
        <v>0</v>
      </c>
      <c r="G8" s="402"/>
      <c r="H8" s="403"/>
      <c r="I8" s="402"/>
      <c r="J8" s="404"/>
      <c r="K8" s="404"/>
      <c r="L8" s="404"/>
      <c r="M8" s="128"/>
      <c r="N8" s="405">
        <f>'#1'!N8:O8</f>
        <v>0</v>
      </c>
      <c r="O8" s="402"/>
    </row>
    <row r="9" spans="1:16" s="87" customFormat="1" ht="22.5" customHeight="1">
      <c r="A9" s="81" t="s">
        <v>149</v>
      </c>
      <c r="B9" s="82"/>
      <c r="C9" s="82"/>
      <c r="D9" s="83"/>
      <c r="E9" s="83"/>
      <c r="F9" s="83"/>
      <c r="G9" s="107" t="s">
        <v>46</v>
      </c>
      <c r="H9" s="84"/>
      <c r="I9" s="81" t="s">
        <v>150</v>
      </c>
      <c r="J9" s="81"/>
      <c r="K9" s="81"/>
      <c r="L9" s="85"/>
      <c r="M9" s="85"/>
      <c r="N9" s="85"/>
      <c r="O9" s="107" t="s">
        <v>46</v>
      </c>
      <c r="P9" s="86"/>
    </row>
    <row r="10" spans="1:16" s="10" customFormat="1" ht="15" customHeight="1">
      <c r="A10" s="57" t="s">
        <v>60</v>
      </c>
      <c r="B10" s="58"/>
      <c r="C10" s="408"/>
      <c r="D10" s="409"/>
      <c r="E10" s="59"/>
      <c r="F10" s="59"/>
      <c r="G10" s="59"/>
      <c r="H10" s="32"/>
      <c r="I10" s="79" t="s">
        <v>60</v>
      </c>
      <c r="J10" s="58"/>
      <c r="K10" s="408"/>
      <c r="L10" s="409"/>
      <c r="M10" s="59"/>
      <c r="N10" s="59"/>
      <c r="O10" s="59"/>
      <c r="P10" s="20"/>
    </row>
    <row r="11" spans="1:16" s="10" customFormat="1" ht="15" customHeight="1">
      <c r="A11" s="20"/>
      <c r="B11" s="59"/>
      <c r="C11" s="2"/>
      <c r="D11" s="2"/>
      <c r="E11" s="59"/>
      <c r="F11" s="59"/>
      <c r="G11" s="59"/>
      <c r="H11" s="32"/>
      <c r="I11" s="20"/>
      <c r="J11" s="59"/>
      <c r="K11" s="2"/>
      <c r="L11" s="2"/>
      <c r="M11" s="59"/>
      <c r="N11" s="59"/>
      <c r="O11" s="59"/>
      <c r="P11" s="20"/>
    </row>
    <row r="12" spans="1:16" s="10" customFormat="1" ht="15.75" customHeight="1">
      <c r="A12" s="289" t="s">
        <v>155</v>
      </c>
      <c r="B12" s="59"/>
      <c r="C12" s="59"/>
      <c r="D12" s="60"/>
      <c r="E12" s="60"/>
      <c r="H12" s="32"/>
      <c r="I12" s="289" t="s">
        <v>155</v>
      </c>
      <c r="J12" s="59"/>
      <c r="K12" s="59"/>
      <c r="L12" s="60"/>
      <c r="M12" s="60"/>
      <c r="P12" s="20"/>
    </row>
    <row r="13" spans="1:16" s="10" customFormat="1" ht="15.75" customHeight="1">
      <c r="A13" s="289"/>
      <c r="B13" s="59"/>
      <c r="C13" s="59"/>
      <c r="D13" s="60"/>
      <c r="E13" s="60"/>
      <c r="H13" s="32"/>
      <c r="I13" s="289"/>
      <c r="J13" s="59"/>
      <c r="K13" s="59"/>
      <c r="L13" s="60"/>
      <c r="M13" s="60"/>
      <c r="P13" s="20"/>
    </row>
    <row r="14" spans="1:15" s="10" customFormat="1" ht="18" customHeight="1">
      <c r="A14" s="17" t="s">
        <v>129</v>
      </c>
      <c r="F14" s="17" t="s">
        <v>109</v>
      </c>
      <c r="G14" s="60"/>
      <c r="H14" s="61"/>
      <c r="I14" s="17" t="s">
        <v>129</v>
      </c>
      <c r="N14" s="17" t="s">
        <v>109</v>
      </c>
      <c r="O14" s="60"/>
    </row>
    <row r="15" spans="1:15" s="10" customFormat="1" ht="15" customHeight="1">
      <c r="A15" s="11" t="s">
        <v>56</v>
      </c>
      <c r="E15" s="152"/>
      <c r="F15" s="387" t="s">
        <v>152</v>
      </c>
      <c r="G15" s="387"/>
      <c r="H15" s="61"/>
      <c r="I15" s="11" t="s">
        <v>56</v>
      </c>
      <c r="M15" s="152"/>
      <c r="N15" s="387" t="s">
        <v>152</v>
      </c>
      <c r="O15" s="387"/>
    </row>
    <row r="16" spans="1:15" s="10" customFormat="1" ht="15.75" customHeight="1">
      <c r="A16" s="338" t="s">
        <v>54</v>
      </c>
      <c r="B16" s="352" t="s">
        <v>140</v>
      </c>
      <c r="C16" s="326" t="s">
        <v>47</v>
      </c>
      <c r="D16" s="359" t="s">
        <v>68</v>
      </c>
      <c r="E16" s="152"/>
      <c r="F16" s="326" t="s">
        <v>128</v>
      </c>
      <c r="G16" s="388" t="s">
        <v>127</v>
      </c>
      <c r="H16" s="40"/>
      <c r="I16" s="363" t="s">
        <v>54</v>
      </c>
      <c r="J16" s="352" t="s">
        <v>140</v>
      </c>
      <c r="K16" s="326" t="s">
        <v>47</v>
      </c>
      <c r="L16" s="359" t="s">
        <v>68</v>
      </c>
      <c r="M16" s="152"/>
      <c r="N16" s="326" t="s">
        <v>128</v>
      </c>
      <c r="O16" s="326" t="s">
        <v>127</v>
      </c>
    </row>
    <row r="17" spans="1:15" s="10" customFormat="1" ht="15.75" customHeight="1">
      <c r="A17" s="339"/>
      <c r="B17" s="353"/>
      <c r="C17" s="327"/>
      <c r="D17" s="360"/>
      <c r="E17" s="152"/>
      <c r="F17" s="327"/>
      <c r="G17" s="389"/>
      <c r="H17" s="40"/>
      <c r="I17" s="364"/>
      <c r="J17" s="353"/>
      <c r="K17" s="327"/>
      <c r="L17" s="360"/>
      <c r="M17" s="152"/>
      <c r="N17" s="327"/>
      <c r="O17" s="327"/>
    </row>
    <row r="18" spans="1:15" s="10" customFormat="1" ht="15" customHeight="1">
      <c r="A18" s="261"/>
      <c r="B18" s="259"/>
      <c r="C18" s="259"/>
      <c r="D18" s="27">
        <f>A18*B18*C18</f>
        <v>0</v>
      </c>
      <c r="E18" s="152">
        <v>1</v>
      </c>
      <c r="F18" s="224"/>
      <c r="G18" s="250"/>
      <c r="H18" s="35"/>
      <c r="I18" s="261"/>
      <c r="J18" s="259"/>
      <c r="K18" s="259"/>
      <c r="L18" s="27">
        <f>I18*J18*K18</f>
        <v>0</v>
      </c>
      <c r="M18" s="152">
        <v>1</v>
      </c>
      <c r="N18" s="224"/>
      <c r="O18" s="203"/>
    </row>
    <row r="19" spans="1:15" s="10" customFormat="1" ht="15.75" customHeight="1">
      <c r="A19" s="62"/>
      <c r="B19" s="63"/>
      <c r="C19" s="64"/>
      <c r="D19" s="62"/>
      <c r="E19" s="152">
        <v>2</v>
      </c>
      <c r="F19" s="224"/>
      <c r="G19" s="250"/>
      <c r="H19" s="35"/>
      <c r="I19" s="62"/>
      <c r="J19" s="63"/>
      <c r="K19" s="64"/>
      <c r="L19" s="62"/>
      <c r="M19" s="152">
        <v>2</v>
      </c>
      <c r="N19" s="224"/>
      <c r="O19" s="203"/>
    </row>
    <row r="20" spans="1:16" s="10" customFormat="1" ht="15" customHeight="1">
      <c r="A20" s="338" t="s">
        <v>55</v>
      </c>
      <c r="B20" s="326" t="s">
        <v>47</v>
      </c>
      <c r="C20" s="359" t="s">
        <v>67</v>
      </c>
      <c r="D20" s="324" t="s">
        <v>77</v>
      </c>
      <c r="E20" s="152">
        <v>3</v>
      </c>
      <c r="F20" s="224"/>
      <c r="G20" s="250"/>
      <c r="H20" s="35"/>
      <c r="I20" s="363" t="s">
        <v>55</v>
      </c>
      <c r="J20" s="326" t="s">
        <v>47</v>
      </c>
      <c r="K20" s="359" t="s">
        <v>67</v>
      </c>
      <c r="L20" s="324" t="s">
        <v>77</v>
      </c>
      <c r="M20" s="152">
        <v>3</v>
      </c>
      <c r="N20" s="224"/>
      <c r="O20" s="203"/>
      <c r="P20" s="20"/>
    </row>
    <row r="21" spans="1:16" s="10" customFormat="1" ht="15">
      <c r="A21" s="339"/>
      <c r="B21" s="327"/>
      <c r="C21" s="360"/>
      <c r="D21" s="325"/>
      <c r="E21" s="152">
        <v>4</v>
      </c>
      <c r="F21" s="224"/>
      <c r="G21" s="250"/>
      <c r="H21" s="35"/>
      <c r="I21" s="364"/>
      <c r="J21" s="327"/>
      <c r="K21" s="360"/>
      <c r="L21" s="325"/>
      <c r="M21" s="152">
        <v>4</v>
      </c>
      <c r="N21" s="224"/>
      <c r="O21" s="203"/>
      <c r="P21" s="20"/>
    </row>
    <row r="22" spans="1:16" s="10" customFormat="1" ht="15">
      <c r="A22" s="262"/>
      <c r="B22" s="259"/>
      <c r="C22" s="28">
        <f>A22*B22</f>
        <v>0</v>
      </c>
      <c r="D22" s="65">
        <f>MAX(D18,C22)</f>
        <v>0</v>
      </c>
      <c r="E22" s="152">
        <v>5</v>
      </c>
      <c r="F22" s="224"/>
      <c r="G22" s="250"/>
      <c r="H22" s="35"/>
      <c r="I22" s="262"/>
      <c r="J22" s="259"/>
      <c r="K22" s="28">
        <f>I22*J22</f>
        <v>0</v>
      </c>
      <c r="L22" s="65">
        <f>MAX(L18,K22)</f>
        <v>0</v>
      </c>
      <c r="M22" s="152">
        <v>5</v>
      </c>
      <c r="N22" s="224"/>
      <c r="O22" s="203"/>
      <c r="P22" s="20"/>
    </row>
    <row r="23" spans="1:16" s="10" customFormat="1" ht="15.75" customHeight="1">
      <c r="A23" s="62"/>
      <c r="B23" s="63"/>
      <c r="C23" s="64"/>
      <c r="D23" s="62"/>
      <c r="E23" s="152">
        <v>6</v>
      </c>
      <c r="F23" s="224"/>
      <c r="G23" s="250"/>
      <c r="H23" s="35"/>
      <c r="I23" s="62"/>
      <c r="J23" s="63"/>
      <c r="K23" s="64"/>
      <c r="L23" s="62"/>
      <c r="M23" s="152">
        <v>6</v>
      </c>
      <c r="N23" s="224"/>
      <c r="O23" s="203"/>
      <c r="P23" s="20"/>
    </row>
    <row r="24" spans="1:16" s="10" customFormat="1" ht="15" customHeight="1">
      <c r="A24" s="350" t="s">
        <v>141</v>
      </c>
      <c r="B24" s="352" t="s">
        <v>131</v>
      </c>
      <c r="C24" s="326" t="s">
        <v>47</v>
      </c>
      <c r="D24" s="324" t="s">
        <v>76</v>
      </c>
      <c r="E24" s="152">
        <v>7</v>
      </c>
      <c r="F24" s="224"/>
      <c r="G24" s="250"/>
      <c r="H24" s="35"/>
      <c r="I24" s="361" t="s">
        <v>88</v>
      </c>
      <c r="J24" s="352" t="s">
        <v>131</v>
      </c>
      <c r="K24" s="326" t="s">
        <v>47</v>
      </c>
      <c r="L24" s="324" t="s">
        <v>76</v>
      </c>
      <c r="M24" s="152">
        <v>7</v>
      </c>
      <c r="N24" s="224"/>
      <c r="O24" s="203"/>
      <c r="P24" s="20"/>
    </row>
    <row r="25" spans="1:16" s="10" customFormat="1" ht="15" customHeight="1">
      <c r="A25" s="351"/>
      <c r="B25" s="353"/>
      <c r="C25" s="327"/>
      <c r="D25" s="325"/>
      <c r="E25" s="152">
        <v>8</v>
      </c>
      <c r="F25" s="224"/>
      <c r="G25" s="250"/>
      <c r="H25" s="35"/>
      <c r="I25" s="362"/>
      <c r="J25" s="353"/>
      <c r="K25" s="327"/>
      <c r="L25" s="325"/>
      <c r="M25" s="152">
        <v>8</v>
      </c>
      <c r="N25" s="224"/>
      <c r="O25" s="203"/>
      <c r="P25" s="20"/>
    </row>
    <row r="26" spans="1:16" s="10" customFormat="1" ht="15.75" customHeight="1">
      <c r="A26" s="261"/>
      <c r="B26" s="259"/>
      <c r="C26" s="259"/>
      <c r="D26" s="27">
        <f>A26*B26*C26</f>
        <v>0</v>
      </c>
      <c r="E26" s="152">
        <v>9</v>
      </c>
      <c r="F26" s="224"/>
      <c r="G26" s="250"/>
      <c r="H26" s="35"/>
      <c r="I26" s="261"/>
      <c r="J26" s="259"/>
      <c r="K26" s="259"/>
      <c r="L26" s="27">
        <f>I26*J26*K26</f>
        <v>0</v>
      </c>
      <c r="M26" s="152">
        <v>9</v>
      </c>
      <c r="N26" s="224"/>
      <c r="O26" s="203"/>
      <c r="P26" s="20"/>
    </row>
    <row r="27" spans="1:16" s="10" customFormat="1" ht="15.75" customHeight="1">
      <c r="A27" s="62"/>
      <c r="B27" s="63"/>
      <c r="C27" s="64"/>
      <c r="D27" s="62"/>
      <c r="E27" s="152">
        <v>10</v>
      </c>
      <c r="F27" s="224"/>
      <c r="G27" s="250"/>
      <c r="H27" s="35"/>
      <c r="I27" s="62"/>
      <c r="J27" s="63"/>
      <c r="K27" s="64"/>
      <c r="L27" s="62"/>
      <c r="M27" s="152">
        <v>10</v>
      </c>
      <c r="N27" s="224"/>
      <c r="O27" s="203"/>
      <c r="P27" s="20"/>
    </row>
    <row r="28" spans="1:16" s="10" customFormat="1" ht="15.75" customHeight="1">
      <c r="A28" s="357" t="s">
        <v>87</v>
      </c>
      <c r="B28" s="63"/>
      <c r="C28" s="64"/>
      <c r="D28" s="62"/>
      <c r="E28" s="152">
        <v>11</v>
      </c>
      <c r="F28" s="224"/>
      <c r="G28" s="250"/>
      <c r="H28" s="35"/>
      <c r="I28" s="345" t="s">
        <v>87</v>
      </c>
      <c r="J28" s="63"/>
      <c r="K28" s="64"/>
      <c r="L28" s="62"/>
      <c r="M28" s="152">
        <v>11</v>
      </c>
      <c r="N28" s="224"/>
      <c r="O28" s="203"/>
      <c r="P28" s="20"/>
    </row>
    <row r="29" spans="1:16" s="10" customFormat="1" ht="15">
      <c r="A29" s="358"/>
      <c r="B29" s="56" t="s">
        <v>9</v>
      </c>
      <c r="C29" s="9" t="s">
        <v>47</v>
      </c>
      <c r="D29" s="9" t="s">
        <v>1</v>
      </c>
      <c r="E29" s="152">
        <v>12</v>
      </c>
      <c r="F29" s="224"/>
      <c r="G29" s="250"/>
      <c r="H29" s="66"/>
      <c r="I29" s="346"/>
      <c r="J29" s="56" t="s">
        <v>9</v>
      </c>
      <c r="K29" s="9" t="s">
        <v>47</v>
      </c>
      <c r="L29" s="9" t="s">
        <v>1</v>
      </c>
      <c r="M29" s="152">
        <v>12</v>
      </c>
      <c r="N29" s="224"/>
      <c r="O29" s="203"/>
      <c r="P29" s="20"/>
    </row>
    <row r="30" spans="1:16" s="10" customFormat="1" ht="15.75" customHeight="1">
      <c r="A30" s="263"/>
      <c r="B30" s="261"/>
      <c r="C30" s="259"/>
      <c r="D30" s="27">
        <f>B30*C30</f>
        <v>0</v>
      </c>
      <c r="E30" s="152">
        <v>13</v>
      </c>
      <c r="F30" s="224"/>
      <c r="G30" s="250"/>
      <c r="H30" s="68"/>
      <c r="I30" s="263"/>
      <c r="J30" s="261"/>
      <c r="K30" s="259"/>
      <c r="L30" s="27">
        <f>J30*K30</f>
        <v>0</v>
      </c>
      <c r="M30" s="152">
        <v>13</v>
      </c>
      <c r="N30" s="224"/>
      <c r="O30" s="203"/>
      <c r="P30" s="20"/>
    </row>
    <row r="31" spans="1:16" s="10" customFormat="1" ht="15.75" customHeight="1">
      <c r="A31" s="263"/>
      <c r="B31" s="261"/>
      <c r="C31" s="259"/>
      <c r="D31" s="27">
        <f>B31*C31</f>
        <v>0</v>
      </c>
      <c r="E31" s="152">
        <v>14</v>
      </c>
      <c r="F31" s="224"/>
      <c r="G31" s="250"/>
      <c r="H31" s="68"/>
      <c r="I31" s="263"/>
      <c r="J31" s="261"/>
      <c r="K31" s="259"/>
      <c r="L31" s="27">
        <f>J31*K31</f>
        <v>0</v>
      </c>
      <c r="M31" s="152">
        <v>14</v>
      </c>
      <c r="N31" s="224"/>
      <c r="O31" s="203"/>
      <c r="P31" s="20"/>
    </row>
    <row r="32" spans="1:16" s="10" customFormat="1" ht="15.75" customHeight="1">
      <c r="A32" s="263"/>
      <c r="B32" s="261"/>
      <c r="C32" s="259"/>
      <c r="D32" s="27">
        <f>B32*C32</f>
        <v>0</v>
      </c>
      <c r="E32" s="152">
        <v>15</v>
      </c>
      <c r="F32" s="224"/>
      <c r="G32" s="250"/>
      <c r="H32" s="68"/>
      <c r="I32" s="263"/>
      <c r="J32" s="261"/>
      <c r="K32" s="259"/>
      <c r="L32" s="27">
        <f>J32*K32</f>
        <v>0</v>
      </c>
      <c r="M32" s="152">
        <v>15</v>
      </c>
      <c r="N32" s="224"/>
      <c r="O32" s="203"/>
      <c r="P32" s="20"/>
    </row>
    <row r="33" spans="1:16" s="10" customFormat="1" ht="15.75" customHeight="1">
      <c r="A33" s="263"/>
      <c r="B33" s="261"/>
      <c r="C33" s="259"/>
      <c r="D33" s="27">
        <f>B33*C33</f>
        <v>0</v>
      </c>
      <c r="E33" s="67"/>
      <c r="F33" s="153" t="s">
        <v>111</v>
      </c>
      <c r="G33" s="225">
        <f>SUM(G18:G32)</f>
        <v>0</v>
      </c>
      <c r="H33" s="68"/>
      <c r="I33" s="263"/>
      <c r="J33" s="261"/>
      <c r="K33" s="259"/>
      <c r="L33" s="27">
        <f>J33*K33</f>
        <v>0</v>
      </c>
      <c r="M33" s="67"/>
      <c r="N33" s="153" t="s">
        <v>111</v>
      </c>
      <c r="O33" s="154">
        <f>SUM(O18:O32)</f>
        <v>0</v>
      </c>
      <c r="P33" s="20"/>
    </row>
    <row r="34" spans="1:16" s="10" customFormat="1" ht="15.75" customHeight="1">
      <c r="A34" s="263"/>
      <c r="B34" s="261"/>
      <c r="C34" s="259"/>
      <c r="D34" s="27">
        <f>B34*C34</f>
        <v>0</v>
      </c>
      <c r="E34" s="67"/>
      <c r="F34" s="153" t="s">
        <v>118</v>
      </c>
      <c r="G34" s="226">
        <f>COUNT(G18:G32)</f>
        <v>0</v>
      </c>
      <c r="H34" s="68"/>
      <c r="I34" s="263"/>
      <c r="J34" s="261"/>
      <c r="K34" s="259"/>
      <c r="L34" s="27">
        <f>J34*K34</f>
        <v>0</v>
      </c>
      <c r="M34" s="67"/>
      <c r="N34" s="153" t="s">
        <v>118</v>
      </c>
      <c r="O34" s="155">
        <f>COUNT(O18:O32)</f>
        <v>0</v>
      </c>
      <c r="P34" s="20"/>
    </row>
    <row r="35" spans="1:16" s="10" customFormat="1" ht="15.75" customHeight="1">
      <c r="A35" s="41"/>
      <c r="D35" s="122" t="s">
        <v>75</v>
      </c>
      <c r="E35" s="24"/>
      <c r="F35" s="153" t="s">
        <v>110</v>
      </c>
      <c r="G35" s="225" t="str">
        <f>IF(G33&gt;0,G33/G34,"0")</f>
        <v>0</v>
      </c>
      <c r="H35" s="35"/>
      <c r="I35" s="41"/>
      <c r="L35" s="122" t="s">
        <v>75</v>
      </c>
      <c r="M35" s="24"/>
      <c r="N35" s="153" t="s">
        <v>110</v>
      </c>
      <c r="O35" s="154" t="str">
        <f>IF(O33&gt;0,O33/O34,"0")</f>
        <v>0</v>
      </c>
      <c r="P35" s="20"/>
    </row>
    <row r="36" spans="1:16" s="10" customFormat="1" ht="15.75" customHeight="1">
      <c r="A36" s="41"/>
      <c r="B36" s="26"/>
      <c r="C36" s="26"/>
      <c r="D36" s="27">
        <f>SUM(D30:D34)</f>
        <v>0</v>
      </c>
      <c r="E36" s="110"/>
      <c r="F36" s="44" t="s">
        <v>47</v>
      </c>
      <c r="G36" s="251"/>
      <c r="H36" s="35"/>
      <c r="I36" s="41"/>
      <c r="J36" s="26"/>
      <c r="K36" s="26"/>
      <c r="L36" s="27">
        <f>SUM(L30:L34)</f>
        <v>0</v>
      </c>
      <c r="M36" s="110"/>
      <c r="N36" s="44" t="s">
        <v>47</v>
      </c>
      <c r="O36" s="204"/>
      <c r="P36" s="20"/>
    </row>
    <row r="37" spans="1:16" s="10" customFormat="1" ht="15.75" customHeight="1">
      <c r="A37" s="146">
        <f>MAX(A18,A22)</f>
        <v>0</v>
      </c>
      <c r="B37" s="16"/>
      <c r="C37" s="69"/>
      <c r="E37" s="5"/>
      <c r="F37" s="18" t="s">
        <v>112</v>
      </c>
      <c r="G37" s="225">
        <f>G35*G36</f>
        <v>0</v>
      </c>
      <c r="H37" s="32"/>
      <c r="I37" s="146">
        <f>MAX(I18,I22)</f>
        <v>0</v>
      </c>
      <c r="J37" s="16"/>
      <c r="K37" s="69"/>
      <c r="M37" s="5"/>
      <c r="N37" s="18" t="s">
        <v>112</v>
      </c>
      <c r="O37" s="154">
        <f>O35*O36</f>
        <v>0</v>
      </c>
      <c r="P37" s="20"/>
    </row>
    <row r="38" spans="1:16" s="10" customFormat="1" ht="15" customHeight="1">
      <c r="A38" s="331" t="s">
        <v>61</v>
      </c>
      <c r="B38" s="331"/>
      <c r="C38" s="331"/>
      <c r="D38" s="331"/>
      <c r="E38" s="7"/>
      <c r="H38" s="32"/>
      <c r="I38" s="331" t="s">
        <v>61</v>
      </c>
      <c r="J38" s="331"/>
      <c r="K38" s="331"/>
      <c r="L38" s="331"/>
      <c r="M38" s="7"/>
      <c r="P38" s="20"/>
    </row>
    <row r="39" spans="1:15" s="10" customFormat="1" ht="30" customHeight="1">
      <c r="A39" s="44" t="s">
        <v>89</v>
      </c>
      <c r="B39" s="44" t="s">
        <v>91</v>
      </c>
      <c r="C39" s="9" t="s">
        <v>140</v>
      </c>
      <c r="D39" s="9" t="s">
        <v>47</v>
      </c>
      <c r="F39" s="332" t="s">
        <v>69</v>
      </c>
      <c r="G39" s="333"/>
      <c r="H39" s="32"/>
      <c r="I39" s="233" t="s">
        <v>89</v>
      </c>
      <c r="J39" s="44" t="s">
        <v>91</v>
      </c>
      <c r="K39" s="9" t="s">
        <v>52</v>
      </c>
      <c r="L39" s="9" t="s">
        <v>47</v>
      </c>
      <c r="N39" s="332" t="s">
        <v>69</v>
      </c>
      <c r="O39" s="332"/>
    </row>
    <row r="40" spans="1:15" s="10" customFormat="1" ht="15.75" customHeight="1">
      <c r="A40" s="261"/>
      <c r="B40" s="264"/>
      <c r="C40" s="259"/>
      <c r="D40" s="259"/>
      <c r="F40" s="332"/>
      <c r="G40" s="333"/>
      <c r="H40" s="32"/>
      <c r="I40" s="261"/>
      <c r="J40" s="264"/>
      <c r="K40" s="259"/>
      <c r="L40" s="259"/>
      <c r="N40" s="332"/>
      <c r="O40" s="332"/>
    </row>
    <row r="41" spans="1:15" s="10" customFormat="1" ht="15" customHeight="1">
      <c r="A41" s="46" t="s">
        <v>90</v>
      </c>
      <c r="B41" s="46" t="s">
        <v>92</v>
      </c>
      <c r="C41" s="118"/>
      <c r="D41" s="123" t="s">
        <v>78</v>
      </c>
      <c r="F41" s="15" t="s">
        <v>7</v>
      </c>
      <c r="G41" s="227" t="s">
        <v>8</v>
      </c>
      <c r="H41" s="32"/>
      <c r="I41" s="234" t="s">
        <v>90</v>
      </c>
      <c r="J41" s="46" t="s">
        <v>92</v>
      </c>
      <c r="K41" s="118"/>
      <c r="L41" s="123" t="s">
        <v>78</v>
      </c>
      <c r="N41" s="15" t="s">
        <v>7</v>
      </c>
      <c r="O41" s="15" t="s">
        <v>8</v>
      </c>
    </row>
    <row r="42" spans="1:17" s="10" customFormat="1" ht="15" customHeight="1">
      <c r="A42" s="45">
        <f>A40*C40*D40</f>
        <v>0</v>
      </c>
      <c r="B42" s="45" t="str">
        <f>IF(B40&gt;0,C40*D40*(A37*B40+A37),"$0.00")</f>
        <v>$0.00</v>
      </c>
      <c r="D42" s="45">
        <f>MAX(A42,B42)</f>
        <v>0</v>
      </c>
      <c r="E42" s="74"/>
      <c r="F42" s="28">
        <f>G42/12</f>
        <v>0</v>
      </c>
      <c r="G42" s="201">
        <f>D22+D26+D36+D42</f>
        <v>0</v>
      </c>
      <c r="H42" s="33"/>
      <c r="I42" s="235">
        <f>I40*K40*L40</f>
        <v>0</v>
      </c>
      <c r="J42" s="45" t="str">
        <f>IF(J40&gt;0,K40*L40*(I37*J40+I37),"$0.00")</f>
        <v>$0.00</v>
      </c>
      <c r="L42" s="45">
        <f>MAX(I42,J42)</f>
        <v>0</v>
      </c>
      <c r="M42" s="74"/>
      <c r="N42" s="28">
        <f>O42/12</f>
        <v>0</v>
      </c>
      <c r="O42" s="28">
        <f>L22+L26+L36+L42</f>
        <v>0</v>
      </c>
      <c r="P42" s="20"/>
      <c r="Q42" s="20"/>
    </row>
    <row r="43" spans="1:17" s="10" customFormat="1" ht="15" customHeight="1">
      <c r="A43" s="116"/>
      <c r="B43" s="116"/>
      <c r="C43" s="117"/>
      <c r="E43" s="74"/>
      <c r="F43" s="38"/>
      <c r="G43" s="38"/>
      <c r="H43" s="33"/>
      <c r="I43" s="116"/>
      <c r="J43" s="116"/>
      <c r="K43" s="117"/>
      <c r="M43" s="17"/>
      <c r="N43" s="290"/>
      <c r="O43" s="290"/>
      <c r="P43" s="20"/>
      <c r="Q43" s="20"/>
    </row>
    <row r="44" spans="1:15" s="10" customFormat="1" ht="18.75" customHeight="1">
      <c r="A44" s="17" t="s">
        <v>125</v>
      </c>
      <c r="B44" s="11"/>
      <c r="C44" s="11"/>
      <c r="E44" s="11"/>
      <c r="G44" s="20"/>
      <c r="H44" s="32"/>
      <c r="I44" s="17" t="s">
        <v>125</v>
      </c>
      <c r="J44" s="11"/>
      <c r="K44" s="11"/>
      <c r="M44" s="11"/>
      <c r="O44" s="79"/>
    </row>
    <row r="45" spans="1:15" s="10" customFormat="1" ht="15.75" customHeight="1">
      <c r="A45" s="18" t="s">
        <v>41</v>
      </c>
      <c r="B45" s="265"/>
      <c r="C45" s="18" t="s">
        <v>5</v>
      </c>
      <c r="D45" s="145">
        <f>ROUND(C47,2)</f>
        <v>0</v>
      </c>
      <c r="E45" s="202" t="str">
        <f>IF(B47&gt;0,(B47/D45)*52,"$0.00")</f>
        <v>$0.00</v>
      </c>
      <c r="F45" s="332" t="s">
        <v>136</v>
      </c>
      <c r="G45" s="333"/>
      <c r="H45" s="33"/>
      <c r="I45" s="236" t="s">
        <v>41</v>
      </c>
      <c r="J45" s="265"/>
      <c r="K45" s="18" t="s">
        <v>5</v>
      </c>
      <c r="L45" s="145">
        <f>ROUND(K47,2)</f>
        <v>0</v>
      </c>
      <c r="M45" s="202" t="str">
        <f>IF(J47&gt;0,(J47/L45)*52,"$0.00")</f>
        <v>$0.00</v>
      </c>
      <c r="N45" s="332" t="s">
        <v>70</v>
      </c>
      <c r="O45" s="332"/>
    </row>
    <row r="46" spans="1:15" s="10" customFormat="1" ht="15.75" customHeight="1">
      <c r="A46" s="18" t="s">
        <v>42</v>
      </c>
      <c r="B46" s="266"/>
      <c r="C46" s="14">
        <f>B46-B45+1</f>
        <v>1</v>
      </c>
      <c r="D46" s="124" t="s">
        <v>134</v>
      </c>
      <c r="E46" s="112"/>
      <c r="F46" s="332"/>
      <c r="G46" s="333"/>
      <c r="H46" s="33"/>
      <c r="I46" s="236" t="s">
        <v>42</v>
      </c>
      <c r="J46" s="266"/>
      <c r="K46" s="14">
        <f>J46-J45+1</f>
        <v>1</v>
      </c>
      <c r="L46" s="124" t="s">
        <v>79</v>
      </c>
      <c r="M46" s="112"/>
      <c r="N46" s="332"/>
      <c r="O46" s="332"/>
    </row>
    <row r="47" spans="1:15" s="10" customFormat="1" ht="17.25" customHeight="1">
      <c r="A47" s="19" t="s">
        <v>6</v>
      </c>
      <c r="B47" s="261"/>
      <c r="C47" s="144">
        <f>IF(B47&gt;0,C46/7,0)</f>
        <v>0</v>
      </c>
      <c r="D47" s="28">
        <f>ROUND(E45,2)</f>
        <v>0</v>
      </c>
      <c r="E47" s="110"/>
      <c r="F47" s="15" t="s">
        <v>7</v>
      </c>
      <c r="G47" s="227" t="s">
        <v>8</v>
      </c>
      <c r="H47" s="33"/>
      <c r="I47" s="237" t="s">
        <v>6</v>
      </c>
      <c r="J47" s="261"/>
      <c r="K47" s="144">
        <f>IF(J47&gt;0,K46/7,0)</f>
        <v>0</v>
      </c>
      <c r="L47" s="28">
        <f>ROUND(M45,2)</f>
        <v>0</v>
      </c>
      <c r="M47" s="110"/>
      <c r="N47" s="15" t="s">
        <v>7</v>
      </c>
      <c r="O47" s="15" t="s">
        <v>8</v>
      </c>
    </row>
    <row r="48" spans="2:15" s="10" customFormat="1" ht="15.75" customHeight="1">
      <c r="B48" s="347" t="s">
        <v>74</v>
      </c>
      <c r="C48" s="347"/>
      <c r="D48" s="122" t="s">
        <v>135</v>
      </c>
      <c r="E48" s="21"/>
      <c r="F48" s="28">
        <f>G48/12</f>
        <v>0</v>
      </c>
      <c r="G48" s="228">
        <f>IF(D47+D49&gt;0,D47+D49,0)</f>
        <v>0</v>
      </c>
      <c r="H48" s="39"/>
      <c r="J48" s="347" t="s">
        <v>74</v>
      </c>
      <c r="K48" s="347"/>
      <c r="L48" s="122" t="s">
        <v>80</v>
      </c>
      <c r="M48" s="21"/>
      <c r="N48" s="28">
        <f>O48/12</f>
        <v>0</v>
      </c>
      <c r="O48" s="27">
        <f>IF(L47+L49&gt;0,L47+L49,0)</f>
        <v>0</v>
      </c>
    </row>
    <row r="49" spans="1:15" s="10" customFormat="1" ht="15">
      <c r="A49" s="111"/>
      <c r="B49" s="347"/>
      <c r="C49" s="347"/>
      <c r="D49" s="261"/>
      <c r="E49" s="11"/>
      <c r="G49" s="12"/>
      <c r="H49" s="32"/>
      <c r="I49" s="111"/>
      <c r="J49" s="347"/>
      <c r="K49" s="347"/>
      <c r="L49" s="261"/>
      <c r="M49" s="11"/>
      <c r="O49" s="94"/>
    </row>
    <row r="50" spans="1:15" s="10" customFormat="1" ht="15">
      <c r="A50" s="111"/>
      <c r="B50" s="120"/>
      <c r="C50" s="120"/>
      <c r="D50" s="141"/>
      <c r="E50" s="11"/>
      <c r="G50" s="12"/>
      <c r="H50" s="32"/>
      <c r="I50" s="111"/>
      <c r="J50" s="120"/>
      <c r="K50" s="120"/>
      <c r="L50" s="141"/>
      <c r="M50" s="11"/>
      <c r="O50" s="12"/>
    </row>
    <row r="51" spans="1:15" s="10" customFormat="1" ht="18" customHeight="1">
      <c r="A51" s="17" t="s">
        <v>126</v>
      </c>
      <c r="B51" s="25"/>
      <c r="C51" s="11"/>
      <c r="E51" s="11"/>
      <c r="G51" s="20"/>
      <c r="H51" s="32"/>
      <c r="I51" s="17" t="s">
        <v>126</v>
      </c>
      <c r="J51" s="25"/>
      <c r="K51" s="11"/>
      <c r="M51" s="11"/>
      <c r="O51" s="20"/>
    </row>
    <row r="52" spans="1:15" s="10" customFormat="1" ht="18" customHeight="1">
      <c r="A52" s="11" t="s">
        <v>156</v>
      </c>
      <c r="B52" s="25"/>
      <c r="C52" s="11"/>
      <c r="D52" s="263"/>
      <c r="E52" s="11"/>
      <c r="G52" s="20"/>
      <c r="H52" s="32"/>
      <c r="I52" s="11" t="s">
        <v>156</v>
      </c>
      <c r="J52" s="25"/>
      <c r="K52" s="11"/>
      <c r="L52" s="263"/>
      <c r="M52" s="11"/>
      <c r="O52" s="20"/>
    </row>
    <row r="53" spans="1:15" s="10" customFormat="1" ht="16.5" customHeight="1">
      <c r="A53" s="18" t="s">
        <v>41</v>
      </c>
      <c r="B53" s="265"/>
      <c r="C53" s="18" t="s">
        <v>5</v>
      </c>
      <c r="D53" s="145">
        <f>ROUND(C55,2)</f>
        <v>0</v>
      </c>
      <c r="E53" s="202" t="str">
        <f>IF(B55&gt;0,(B55/D53)*52,"$0.00")</f>
        <v>$0.00</v>
      </c>
      <c r="F53" s="332" t="s">
        <v>137</v>
      </c>
      <c r="G53" s="333"/>
      <c r="H53" s="33"/>
      <c r="I53" s="236" t="s">
        <v>41</v>
      </c>
      <c r="J53" s="265"/>
      <c r="K53" s="18" t="s">
        <v>5</v>
      </c>
      <c r="L53" s="145">
        <f>ROUND(K55,2)</f>
        <v>0</v>
      </c>
      <c r="M53" s="202" t="str">
        <f>IF(J55&gt;0,(J55/L53)*52,"$0.00")</f>
        <v>$0.00</v>
      </c>
      <c r="N53" s="332" t="s">
        <v>71</v>
      </c>
      <c r="O53" s="332"/>
    </row>
    <row r="54" spans="1:15" s="10" customFormat="1" ht="16.5" customHeight="1">
      <c r="A54" s="18" t="s">
        <v>42</v>
      </c>
      <c r="B54" s="266"/>
      <c r="C54" s="14">
        <f>B54-B53+1</f>
        <v>1</v>
      </c>
      <c r="D54" s="124" t="s">
        <v>138</v>
      </c>
      <c r="E54" s="112"/>
      <c r="F54" s="332"/>
      <c r="G54" s="333"/>
      <c r="H54" s="33"/>
      <c r="I54" s="236" t="s">
        <v>42</v>
      </c>
      <c r="J54" s="266"/>
      <c r="K54" s="14">
        <f>J54-J53+1</f>
        <v>1</v>
      </c>
      <c r="L54" s="124" t="s">
        <v>79</v>
      </c>
      <c r="M54" s="112"/>
      <c r="N54" s="332"/>
      <c r="O54" s="332"/>
    </row>
    <row r="55" spans="1:15" s="10" customFormat="1" ht="17.25" customHeight="1">
      <c r="A55" s="19" t="s">
        <v>6</v>
      </c>
      <c r="B55" s="261"/>
      <c r="C55" s="144">
        <f>IF(B55&gt;0,C54/7,0)</f>
        <v>0</v>
      </c>
      <c r="D55" s="28">
        <f>ROUND(E53,2)</f>
        <v>0</v>
      </c>
      <c r="E55" s="110"/>
      <c r="F55" s="15" t="s">
        <v>7</v>
      </c>
      <c r="G55" s="227" t="s">
        <v>8</v>
      </c>
      <c r="H55" s="33"/>
      <c r="I55" s="237" t="s">
        <v>6</v>
      </c>
      <c r="J55" s="261"/>
      <c r="K55" s="144">
        <f>IF(J55&gt;0,K54/7,0)</f>
        <v>0</v>
      </c>
      <c r="L55" s="28">
        <f>ROUND(M53,2)</f>
        <v>0</v>
      </c>
      <c r="M55" s="110"/>
      <c r="N55" s="15" t="s">
        <v>7</v>
      </c>
      <c r="O55" s="15" t="s">
        <v>8</v>
      </c>
    </row>
    <row r="56" spans="2:15" s="10" customFormat="1" ht="16.5" customHeight="1">
      <c r="B56" s="330" t="s">
        <v>74</v>
      </c>
      <c r="C56" s="330"/>
      <c r="D56" s="122" t="s">
        <v>139</v>
      </c>
      <c r="E56" s="21"/>
      <c r="F56" s="28">
        <f>G56/12</f>
        <v>0</v>
      </c>
      <c r="G56" s="228">
        <f>IF(D55+D57&gt;0,D55+D57,0)</f>
        <v>0</v>
      </c>
      <c r="H56" s="39"/>
      <c r="J56" s="330" t="s">
        <v>74</v>
      </c>
      <c r="K56" s="330"/>
      <c r="L56" s="122" t="s">
        <v>81</v>
      </c>
      <c r="M56" s="21"/>
      <c r="N56" s="28">
        <f>O56/12</f>
        <v>0</v>
      </c>
      <c r="O56" s="27">
        <f>IF(L55+L57&gt;0,L55+L57,0)</f>
        <v>0</v>
      </c>
    </row>
    <row r="57" spans="1:15" s="10" customFormat="1" ht="16.5" customHeight="1">
      <c r="A57" s="111"/>
      <c r="B57" s="330"/>
      <c r="C57" s="330"/>
      <c r="D57" s="261"/>
      <c r="E57" s="20"/>
      <c r="F57" s="38"/>
      <c r="G57" s="113"/>
      <c r="H57" s="39"/>
      <c r="I57" s="111"/>
      <c r="J57" s="330"/>
      <c r="K57" s="330"/>
      <c r="L57" s="261"/>
      <c r="M57" s="20"/>
      <c r="N57" s="38"/>
      <c r="O57" s="126"/>
    </row>
    <row r="58" spans="2:15" s="10" customFormat="1" ht="15.75" thickBot="1">
      <c r="B58" s="14">
        <f>B54-B53+1</f>
        <v>1</v>
      </c>
      <c r="C58" s="22"/>
      <c r="D58" s="23"/>
      <c r="G58" s="20"/>
      <c r="H58" s="32"/>
      <c r="J58" s="14">
        <f>J54-J53+1</f>
        <v>1</v>
      </c>
      <c r="K58" s="22"/>
      <c r="L58" s="23"/>
      <c r="O58" s="20"/>
    </row>
    <row r="59" spans="1:15" s="10" customFormat="1" ht="18.75" customHeight="1" thickBot="1">
      <c r="A59" s="328" t="s">
        <v>153</v>
      </c>
      <c r="B59" s="329"/>
      <c r="C59" s="329"/>
      <c r="D59" s="329"/>
      <c r="E59" s="329"/>
      <c r="F59" s="329"/>
      <c r="G59" s="70">
        <f>MAX(G42,G48,G56,G37)</f>
        <v>0</v>
      </c>
      <c r="H59" s="37"/>
      <c r="I59" s="328" t="s">
        <v>154</v>
      </c>
      <c r="J59" s="329"/>
      <c r="K59" s="329"/>
      <c r="L59" s="329"/>
      <c r="M59" s="329"/>
      <c r="N59" s="329"/>
      <c r="O59" s="70">
        <f>MAX(O42,O48,O56,O37)</f>
        <v>0</v>
      </c>
    </row>
    <row r="60" spans="1:15" s="10" customFormat="1" ht="16.5" thickBot="1">
      <c r="A60" s="20"/>
      <c r="B60" s="20"/>
      <c r="C60" s="20"/>
      <c r="D60" s="20"/>
      <c r="E60" s="20"/>
      <c r="F60" s="20"/>
      <c r="G60" s="229" t="s">
        <v>93</v>
      </c>
      <c r="H60" s="72"/>
      <c r="I60" s="20"/>
      <c r="J60" s="20"/>
      <c r="K60" s="20"/>
      <c r="L60" s="20"/>
      <c r="M60" s="20"/>
      <c r="N60" s="20"/>
      <c r="O60" s="149" t="s">
        <v>94</v>
      </c>
    </row>
    <row r="61" spans="1:15" s="10" customFormat="1" ht="15.75">
      <c r="A61" s="20"/>
      <c r="B61" s="20"/>
      <c r="C61" s="20"/>
      <c r="D61" s="20"/>
      <c r="E61" s="20"/>
      <c r="F61" s="20"/>
      <c r="G61" s="71"/>
      <c r="H61" s="72"/>
      <c r="I61" s="20"/>
      <c r="J61" s="20"/>
      <c r="K61" s="20"/>
      <c r="L61" s="20"/>
      <c r="M61" s="20"/>
      <c r="N61" s="20"/>
      <c r="O61" s="71"/>
    </row>
    <row r="62" spans="1:16" s="87" customFormat="1" ht="22.5" customHeight="1">
      <c r="A62" s="88" t="s">
        <v>62</v>
      </c>
      <c r="B62" s="85"/>
      <c r="C62" s="85"/>
      <c r="D62" s="85"/>
      <c r="E62" s="85"/>
      <c r="F62" s="85"/>
      <c r="G62" s="109" t="s">
        <v>46</v>
      </c>
      <c r="H62" s="89"/>
      <c r="I62" s="90" t="s">
        <v>63</v>
      </c>
      <c r="J62" s="85"/>
      <c r="K62" s="85"/>
      <c r="L62" s="85"/>
      <c r="M62" s="85"/>
      <c r="N62" s="85"/>
      <c r="O62" s="108" t="s">
        <v>46</v>
      </c>
      <c r="P62" s="91"/>
    </row>
    <row r="63" spans="1:15" s="10" customFormat="1" ht="15.75" customHeight="1">
      <c r="A63" s="73"/>
      <c r="B63" s="12"/>
      <c r="C63" s="12"/>
      <c r="D63" s="12"/>
      <c r="E63" s="12"/>
      <c r="F63" s="12"/>
      <c r="G63" s="12"/>
      <c r="H63" s="32"/>
      <c r="I63" s="73"/>
      <c r="J63" s="12"/>
      <c r="K63" s="12"/>
      <c r="L63" s="12"/>
      <c r="M63" s="12"/>
      <c r="N63" s="12"/>
      <c r="O63" s="94"/>
    </row>
    <row r="64" spans="1:15" s="10" customFormat="1" ht="15.75">
      <c r="A64" s="17" t="s">
        <v>57</v>
      </c>
      <c r="B64" s="4"/>
      <c r="C64" s="4"/>
      <c r="D64" s="114" t="s">
        <v>65</v>
      </c>
      <c r="E64" s="261"/>
      <c r="F64" s="4"/>
      <c r="H64" s="32"/>
      <c r="I64" s="17" t="s">
        <v>57</v>
      </c>
      <c r="J64" s="4"/>
      <c r="K64" s="4"/>
      <c r="L64" s="114" t="s">
        <v>65</v>
      </c>
      <c r="M64" s="261"/>
      <c r="N64" s="4"/>
      <c r="O64" s="20"/>
    </row>
    <row r="65" spans="1:15" s="10" customFormat="1" ht="15.75" customHeight="1">
      <c r="A65" s="17" t="s">
        <v>58</v>
      </c>
      <c r="D65" s="114" t="s">
        <v>65</v>
      </c>
      <c r="E65" s="261"/>
      <c r="G65" s="20"/>
      <c r="H65" s="32"/>
      <c r="I65" s="17" t="s">
        <v>58</v>
      </c>
      <c r="L65" s="114" t="s">
        <v>65</v>
      </c>
      <c r="M65" s="261"/>
      <c r="O65" s="20"/>
    </row>
    <row r="66" spans="1:15" s="10" customFormat="1" ht="15.75" customHeight="1">
      <c r="A66" s="74" t="s">
        <v>59</v>
      </c>
      <c r="B66" s="5"/>
      <c r="C66" s="2"/>
      <c r="D66" s="115" t="s">
        <v>32</v>
      </c>
      <c r="E66" s="267"/>
      <c r="F66" s="6"/>
      <c r="G66" s="6"/>
      <c r="H66" s="34"/>
      <c r="I66" s="74" t="s">
        <v>59</v>
      </c>
      <c r="J66" s="5"/>
      <c r="K66" s="2"/>
      <c r="L66" s="115" t="s">
        <v>32</v>
      </c>
      <c r="M66" s="267"/>
      <c r="N66" s="6"/>
      <c r="O66" s="6"/>
    </row>
    <row r="67" spans="4:15" s="10" customFormat="1" ht="15">
      <c r="D67" s="115" t="s">
        <v>51</v>
      </c>
      <c r="E67" s="267"/>
      <c r="G67" s="2"/>
      <c r="H67" s="35"/>
      <c r="L67" s="115" t="s">
        <v>51</v>
      </c>
      <c r="M67" s="267"/>
      <c r="O67" s="2"/>
    </row>
    <row r="68" spans="4:15" s="10" customFormat="1" ht="15.75" thickBot="1">
      <c r="D68" s="115" t="s">
        <v>1</v>
      </c>
      <c r="E68" s="76">
        <f>E66-E67</f>
        <v>0</v>
      </c>
      <c r="G68" s="125">
        <f>MAX(E64,E65,E68)</f>
        <v>0</v>
      </c>
      <c r="H68" s="36"/>
      <c r="L68" s="115" t="s">
        <v>1</v>
      </c>
      <c r="M68" s="76">
        <f>M66-M67</f>
        <v>0</v>
      </c>
      <c r="O68" s="127">
        <f>MAX(M64,M65,M68)</f>
        <v>0</v>
      </c>
    </row>
    <row r="69" spans="3:15" s="10" customFormat="1" ht="18.75" customHeight="1" thickBot="1">
      <c r="C69" s="328" t="s">
        <v>66</v>
      </c>
      <c r="D69" s="329"/>
      <c r="E69" s="329"/>
      <c r="F69" s="329"/>
      <c r="G69" s="230" t="str">
        <f>IF(G68&gt;0,G68,"$0.00")</f>
        <v>$0.00</v>
      </c>
      <c r="H69" s="39"/>
      <c r="K69" s="328" t="s">
        <v>64</v>
      </c>
      <c r="L69" s="329"/>
      <c r="M69" s="329"/>
      <c r="N69" s="329"/>
      <c r="O69" s="75" t="str">
        <f>IF(O68&gt;0,O68,"$0.00")</f>
        <v>$0.00</v>
      </c>
    </row>
    <row r="70" spans="1:15" s="10" customFormat="1" ht="15.75" customHeight="1" thickBot="1">
      <c r="A70" s="20"/>
      <c r="B70" s="20"/>
      <c r="C70" s="20"/>
      <c r="D70" s="20"/>
      <c r="E70" s="20"/>
      <c r="F70" s="20"/>
      <c r="G70" s="229" t="s">
        <v>96</v>
      </c>
      <c r="H70" s="32"/>
      <c r="I70" s="20"/>
      <c r="J70" s="20"/>
      <c r="K70" s="20"/>
      <c r="L70" s="20"/>
      <c r="M70" s="20"/>
      <c r="N70" s="20"/>
      <c r="O70" s="149" t="s">
        <v>97</v>
      </c>
    </row>
    <row r="71" spans="1:15" s="10" customFormat="1" ht="15.75" customHeight="1">
      <c r="A71" s="20"/>
      <c r="B71" s="20"/>
      <c r="C71" s="20"/>
      <c r="D71" s="20"/>
      <c r="E71" s="20"/>
      <c r="F71" s="20"/>
      <c r="G71" s="20"/>
      <c r="H71" s="32"/>
      <c r="I71" s="20"/>
      <c r="J71" s="20"/>
      <c r="K71" s="20"/>
      <c r="L71" s="20"/>
      <c r="M71" s="20"/>
      <c r="N71" s="20"/>
      <c r="O71" s="79"/>
    </row>
    <row r="72" spans="1:15" s="87" customFormat="1" ht="22.5" customHeight="1">
      <c r="A72" s="88" t="s">
        <v>13</v>
      </c>
      <c r="B72" s="85"/>
      <c r="C72" s="85"/>
      <c r="D72" s="85"/>
      <c r="E72" s="85"/>
      <c r="F72" s="85"/>
      <c r="G72" s="85"/>
      <c r="H72" s="92"/>
      <c r="I72" s="90" t="s">
        <v>130</v>
      </c>
      <c r="J72" s="85"/>
      <c r="K72" s="85"/>
      <c r="L72" s="85"/>
      <c r="M72" s="85"/>
      <c r="N72" s="93"/>
      <c r="O72" s="108" t="s">
        <v>46</v>
      </c>
    </row>
    <row r="73" spans="1:8" s="10" customFormat="1" ht="15.75" customHeight="1">
      <c r="A73" s="73"/>
      <c r="B73" s="12"/>
      <c r="C73" s="12"/>
      <c r="F73" s="12"/>
      <c r="G73" s="12"/>
      <c r="H73" s="32"/>
    </row>
    <row r="74" spans="1:15" s="10" customFormat="1" ht="15">
      <c r="A74" s="336" t="s">
        <v>30</v>
      </c>
      <c r="B74" s="337"/>
      <c r="C74" s="3" t="s">
        <v>10</v>
      </c>
      <c r="D74" s="280" t="s">
        <v>133</v>
      </c>
      <c r="E74" s="9" t="s">
        <v>47</v>
      </c>
      <c r="F74" s="56" t="s">
        <v>7</v>
      </c>
      <c r="G74" s="13" t="s">
        <v>121</v>
      </c>
      <c r="H74" s="35"/>
      <c r="I74" s="238" t="s">
        <v>10</v>
      </c>
      <c r="J74" s="9" t="s">
        <v>47</v>
      </c>
      <c r="K74" s="3" t="s">
        <v>1</v>
      </c>
      <c r="L74" s="3" t="s">
        <v>10</v>
      </c>
      <c r="M74" s="9" t="s">
        <v>47</v>
      </c>
      <c r="N74" s="3" t="s">
        <v>1</v>
      </c>
      <c r="O74" s="20"/>
    </row>
    <row r="75" spans="1:14" s="10" customFormat="1" ht="15.75" customHeight="1">
      <c r="A75" s="408"/>
      <c r="B75" s="411"/>
      <c r="C75" s="261"/>
      <c r="D75" s="269"/>
      <c r="E75" s="270"/>
      <c r="F75" s="28">
        <f>G75/12</f>
        <v>0</v>
      </c>
      <c r="G75" s="31">
        <f>A79*E75</f>
        <v>0</v>
      </c>
      <c r="H75" s="39"/>
      <c r="I75" s="260"/>
      <c r="J75" s="268"/>
      <c r="K75" s="29">
        <f>I75*J75</f>
        <v>0</v>
      </c>
      <c r="L75" s="343" t="s">
        <v>132</v>
      </c>
      <c r="M75" s="344"/>
      <c r="N75" s="29">
        <f>K75+K76+K77+K78</f>
        <v>0</v>
      </c>
    </row>
    <row r="76" spans="1:14" s="10" customFormat="1" ht="15.75" customHeight="1">
      <c r="A76" s="408"/>
      <c r="B76" s="411"/>
      <c r="C76" s="261"/>
      <c r="D76" s="269"/>
      <c r="E76" s="270"/>
      <c r="F76" s="28">
        <f>G76/12</f>
        <v>0</v>
      </c>
      <c r="G76" s="31">
        <f>B79*E76</f>
        <v>0</v>
      </c>
      <c r="H76" s="39"/>
      <c r="I76" s="260"/>
      <c r="J76" s="268"/>
      <c r="K76" s="29">
        <f>I76*J76</f>
        <v>0</v>
      </c>
      <c r="L76" s="239" t="s">
        <v>72</v>
      </c>
      <c r="M76" s="9" t="s">
        <v>47</v>
      </c>
      <c r="N76" s="121" t="s">
        <v>82</v>
      </c>
    </row>
    <row r="77" spans="1:17" s="10" customFormat="1" ht="15.75" customHeight="1">
      <c r="A77" s="408"/>
      <c r="B77" s="411"/>
      <c r="C77" s="261"/>
      <c r="D77" s="269"/>
      <c r="E77" s="270"/>
      <c r="F77" s="28">
        <f>G77/12</f>
        <v>0</v>
      </c>
      <c r="G77" s="31">
        <f>C79*E77</f>
        <v>0</v>
      </c>
      <c r="H77" s="39"/>
      <c r="I77" s="260"/>
      <c r="J77" s="268"/>
      <c r="K77" s="281">
        <f>I77*J77</f>
        <v>0</v>
      </c>
      <c r="L77" s="260"/>
      <c r="M77" s="268"/>
      <c r="N77" s="29">
        <f>L77*M77</f>
        <v>0</v>
      </c>
      <c r="O77" s="20"/>
      <c r="P77" s="20"/>
      <c r="Q77" s="20"/>
    </row>
    <row r="78" spans="1:17" s="10" customFormat="1" ht="15.75" customHeight="1" thickBot="1">
      <c r="A78" s="408"/>
      <c r="B78" s="411"/>
      <c r="C78" s="261"/>
      <c r="D78" s="269"/>
      <c r="E78" s="270"/>
      <c r="F78" s="28">
        <f>G78/12</f>
        <v>0</v>
      </c>
      <c r="G78" s="31">
        <f>A80*E78</f>
        <v>0</v>
      </c>
      <c r="H78" s="39"/>
      <c r="I78" s="261"/>
      <c r="J78" s="268"/>
      <c r="K78" s="29">
        <f>I78*J78</f>
        <v>0</v>
      </c>
      <c r="O78" s="20"/>
      <c r="Q78" s="6"/>
    </row>
    <row r="79" spans="1:15" s="10" customFormat="1" ht="18.75" customHeight="1" thickBot="1">
      <c r="A79" s="279">
        <f>IF(D75&gt;0,C75*D75+C75,C75)</f>
        <v>0</v>
      </c>
      <c r="B79" s="279">
        <f>IF(D76&gt;0,C76*D76+C76,C76)</f>
        <v>0</v>
      </c>
      <c r="C79" s="278">
        <f>IF(D77&gt;0,C77*D77+C77,C77)</f>
        <v>0</v>
      </c>
      <c r="D79" s="334" t="s">
        <v>43</v>
      </c>
      <c r="E79" s="335"/>
      <c r="F79" s="335"/>
      <c r="G79" s="70">
        <f>SUM(G75:G78)</f>
        <v>0</v>
      </c>
      <c r="H79" s="32"/>
      <c r="J79" s="334" t="s">
        <v>83</v>
      </c>
      <c r="K79" s="335"/>
      <c r="L79" s="335"/>
      <c r="M79" s="335"/>
      <c r="N79" s="335"/>
      <c r="O79" s="77" t="str">
        <f>IF(N75-N77&gt;0,N75-N77,"$0.00")</f>
        <v>$0.00</v>
      </c>
    </row>
    <row r="80" spans="1:16" s="10" customFormat="1" ht="15.75" customHeight="1" thickBot="1">
      <c r="A80" s="277">
        <f>IF(D78&gt;0,C78*D78+C78,C78)</f>
        <v>0</v>
      </c>
      <c r="B80" s="277"/>
      <c r="C80" s="277"/>
      <c r="D80" s="276"/>
      <c r="E80" s="276"/>
      <c r="F80" s="275"/>
      <c r="G80" s="229" t="s">
        <v>98</v>
      </c>
      <c r="H80" s="32"/>
      <c r="O80" s="149" t="s">
        <v>99</v>
      </c>
      <c r="P80" s="20"/>
    </row>
    <row r="81" spans="1:16" s="10" customFormat="1" ht="15.75" customHeight="1">
      <c r="A81" s="79"/>
      <c r="B81" s="20"/>
      <c r="C81" s="6"/>
      <c r="D81" s="8"/>
      <c r="E81" s="20"/>
      <c r="F81" s="20"/>
      <c r="G81" s="20"/>
      <c r="H81" s="32"/>
      <c r="M81" s="20"/>
      <c r="N81" s="20"/>
      <c r="O81" s="20"/>
      <c r="P81" s="20"/>
    </row>
    <row r="82" spans="1:15" s="87" customFormat="1" ht="22.5" customHeight="1">
      <c r="A82" s="88" t="s">
        <v>12</v>
      </c>
      <c r="B82" s="85"/>
      <c r="C82" s="85"/>
      <c r="D82" s="85"/>
      <c r="E82" s="83"/>
      <c r="F82" s="85"/>
      <c r="G82" s="85"/>
      <c r="H82" s="92"/>
      <c r="I82" s="131" t="s">
        <v>73</v>
      </c>
      <c r="J82" s="83"/>
      <c r="K82" s="83"/>
      <c r="L82" s="83"/>
      <c r="M82" s="83"/>
      <c r="N82" s="83"/>
      <c r="O82" s="132"/>
    </row>
    <row r="83" spans="4:18" s="10" customFormat="1" ht="15" customHeight="1">
      <c r="D83" s="78"/>
      <c r="E83" s="159"/>
      <c r="H83" s="32"/>
      <c r="I83" s="342"/>
      <c r="J83" s="342"/>
      <c r="K83" s="342"/>
      <c r="L83" s="342"/>
      <c r="M83" s="340"/>
      <c r="N83" s="341"/>
      <c r="O83" s="341"/>
      <c r="R83" s="24"/>
    </row>
    <row r="84" spans="1:15" s="10" customFormat="1" ht="33" customHeight="1">
      <c r="A84" s="355" t="s">
        <v>22</v>
      </c>
      <c r="B84" s="355"/>
      <c r="C84" s="147" t="s">
        <v>114</v>
      </c>
      <c r="D84" s="147" t="s">
        <v>113</v>
      </c>
      <c r="E84" s="43" t="s">
        <v>44</v>
      </c>
      <c r="F84" s="200" t="s">
        <v>116</v>
      </c>
      <c r="G84" s="231" t="s">
        <v>117</v>
      </c>
      <c r="H84" s="40"/>
      <c r="I84" s="240" t="s">
        <v>35</v>
      </c>
      <c r="J84" s="56" t="s">
        <v>84</v>
      </c>
      <c r="K84" s="56" t="s">
        <v>122</v>
      </c>
      <c r="L84" s="163" t="s">
        <v>119</v>
      </c>
      <c r="M84" s="129" t="s">
        <v>34</v>
      </c>
      <c r="N84" s="374" t="s">
        <v>33</v>
      </c>
      <c r="O84" s="374"/>
    </row>
    <row r="85" spans="1:15" s="10" customFormat="1" ht="16.5" customHeight="1">
      <c r="A85" s="408"/>
      <c r="B85" s="409"/>
      <c r="C85" s="261"/>
      <c r="D85" s="260"/>
      <c r="E85" s="271"/>
      <c r="F85" s="158">
        <f aca="true" t="shared" si="0" ref="F85:F91">D85*E85</f>
        <v>0</v>
      </c>
      <c r="G85" s="273"/>
      <c r="H85" s="39"/>
      <c r="I85" s="133">
        <f>'#1'!I85</f>
        <v>0</v>
      </c>
      <c r="J85" s="136">
        <f>'#1'!J85</f>
        <v>0</v>
      </c>
      <c r="K85" s="28">
        <f>'#1'!K85</f>
        <v>0</v>
      </c>
      <c r="L85" s="292">
        <f>'#1'!L85</f>
        <v>0</v>
      </c>
      <c r="M85" s="148">
        <f>'#1'!M85</f>
        <v>0</v>
      </c>
      <c r="N85" s="323">
        <f>'#1'!N85:O85</f>
        <v>0</v>
      </c>
      <c r="O85" s="323"/>
    </row>
    <row r="86" spans="1:15" s="10" customFormat="1" ht="16.5" customHeight="1">
      <c r="A86" s="408"/>
      <c r="B86" s="409"/>
      <c r="C86" s="261"/>
      <c r="D86" s="261"/>
      <c r="E86" s="271"/>
      <c r="F86" s="148">
        <f t="shared" si="0"/>
        <v>0</v>
      </c>
      <c r="G86" s="274"/>
      <c r="H86" s="39"/>
      <c r="I86" s="130">
        <f>M8</f>
        <v>0</v>
      </c>
      <c r="J86" s="136">
        <f>J8</f>
        <v>0</v>
      </c>
      <c r="K86" s="28">
        <f>C92</f>
        <v>0</v>
      </c>
      <c r="L86" s="292">
        <f>F93</f>
        <v>0</v>
      </c>
      <c r="M86" s="148">
        <f>N86/12</f>
        <v>0</v>
      </c>
      <c r="N86" s="406">
        <f>G59+O59+G69+O69+G79+O79</f>
        <v>0</v>
      </c>
      <c r="O86" s="407"/>
    </row>
    <row r="87" spans="1:15" s="10" customFormat="1" ht="16.5" customHeight="1">
      <c r="A87" s="408"/>
      <c r="B87" s="409"/>
      <c r="C87" s="261"/>
      <c r="D87" s="261"/>
      <c r="E87" s="271"/>
      <c r="F87" s="148">
        <f t="shared" si="0"/>
        <v>0</v>
      </c>
      <c r="G87" s="274"/>
      <c r="H87" s="39"/>
      <c r="I87" s="130">
        <f>'#3'!I87</f>
        <v>0</v>
      </c>
      <c r="J87" s="136">
        <f>'#3'!J87</f>
        <v>0</v>
      </c>
      <c r="K87" s="28">
        <f>'#3'!K87</f>
        <v>0</v>
      </c>
      <c r="L87" s="292">
        <f>'#3'!L87</f>
        <v>0</v>
      </c>
      <c r="M87" s="148">
        <f>'#3'!M87</f>
        <v>0</v>
      </c>
      <c r="N87" s="323">
        <f>'#3'!N87:O87</f>
        <v>0</v>
      </c>
      <c r="O87" s="323"/>
    </row>
    <row r="88" spans="1:15" s="10" customFormat="1" ht="16.5" customHeight="1">
      <c r="A88" s="408"/>
      <c r="B88" s="409"/>
      <c r="C88" s="261"/>
      <c r="D88" s="260"/>
      <c r="E88" s="271"/>
      <c r="F88" s="148">
        <f t="shared" si="0"/>
        <v>0</v>
      </c>
      <c r="G88" s="274"/>
      <c r="H88" s="39"/>
      <c r="I88" s="130">
        <f>'#4'!I88</f>
        <v>0</v>
      </c>
      <c r="J88" s="136">
        <f>'#4'!J88</f>
        <v>0</v>
      </c>
      <c r="K88" s="28">
        <f>'#4'!K88</f>
        <v>0</v>
      </c>
      <c r="L88" s="292">
        <f>'#4'!L88</f>
        <v>0</v>
      </c>
      <c r="M88" s="148">
        <f>'#4'!M88</f>
        <v>0</v>
      </c>
      <c r="N88" s="323">
        <f>'#4'!N88:O88</f>
        <v>0</v>
      </c>
      <c r="O88" s="323"/>
    </row>
    <row r="89" spans="1:15" s="10" customFormat="1" ht="16.5" customHeight="1">
      <c r="A89" s="408"/>
      <c r="B89" s="409"/>
      <c r="C89" s="261"/>
      <c r="D89" s="261"/>
      <c r="E89" s="271"/>
      <c r="F89" s="148">
        <f t="shared" si="0"/>
        <v>0</v>
      </c>
      <c r="G89" s="274"/>
      <c r="H89" s="39"/>
      <c r="I89" s="130">
        <f>'#5'!I89</f>
        <v>0</v>
      </c>
      <c r="J89" s="136">
        <f>'#5'!J89</f>
        <v>0</v>
      </c>
      <c r="K89" s="28">
        <f>'#5'!K89</f>
        <v>0</v>
      </c>
      <c r="L89" s="292">
        <f>'#5'!L89</f>
        <v>0</v>
      </c>
      <c r="M89" s="148">
        <f>'#5'!M89</f>
        <v>0</v>
      </c>
      <c r="N89" s="323">
        <f>'#5'!N89:O89</f>
        <v>0</v>
      </c>
      <c r="O89" s="323"/>
    </row>
    <row r="90" spans="1:15" s="10" customFormat="1" ht="15.75" customHeight="1" thickBot="1">
      <c r="A90" s="408"/>
      <c r="B90" s="409"/>
      <c r="C90" s="261"/>
      <c r="D90" s="260"/>
      <c r="E90" s="271"/>
      <c r="F90" s="148">
        <f t="shared" si="0"/>
        <v>0</v>
      </c>
      <c r="G90" s="274"/>
      <c r="H90" s="39"/>
      <c r="I90" s="241">
        <f>'#6'!I90</f>
        <v>0</v>
      </c>
      <c r="J90" s="138">
        <f>'#6'!J90</f>
        <v>0</v>
      </c>
      <c r="K90" s="139">
        <f>'#6'!K90</f>
        <v>0</v>
      </c>
      <c r="L90" s="292">
        <f>'#6'!L90</f>
        <v>0</v>
      </c>
      <c r="M90" s="148">
        <f>'#6'!M90</f>
        <v>0</v>
      </c>
      <c r="N90" s="365">
        <f>'#6'!N90:O90</f>
        <v>0</v>
      </c>
      <c r="O90" s="365"/>
    </row>
    <row r="91" spans="1:16" s="10" customFormat="1" ht="15.75" thickBot="1">
      <c r="A91" s="408"/>
      <c r="B91" s="410"/>
      <c r="C91" s="267"/>
      <c r="D91" s="272"/>
      <c r="E91" s="271"/>
      <c r="F91" s="29">
        <f t="shared" si="0"/>
        <v>0</v>
      </c>
      <c r="G91" s="274"/>
      <c r="H91" s="37"/>
      <c r="I91" s="379" t="s">
        <v>86</v>
      </c>
      <c r="J91" s="380"/>
      <c r="K91" s="143">
        <f>SUM(K85:K90)</f>
        <v>0</v>
      </c>
      <c r="L91" s="142">
        <f>SUM(L85:L90)</f>
        <v>0</v>
      </c>
      <c r="M91" s="135">
        <f>SUM(M85:M90)</f>
        <v>0</v>
      </c>
      <c r="N91" s="372">
        <f>SUM(N85:N90)</f>
        <v>0</v>
      </c>
      <c r="O91" s="373"/>
      <c r="P91" s="140"/>
    </row>
    <row r="92" spans="2:15" s="10" customFormat="1" ht="15.75" customHeight="1" thickBot="1" thickTop="1">
      <c r="B92" s="47" t="s">
        <v>115</v>
      </c>
      <c r="C92" s="199">
        <f>SUM(C85:C91)</f>
        <v>0</v>
      </c>
      <c r="D92" s="157"/>
      <c r="E92" s="165" t="s">
        <v>86</v>
      </c>
      <c r="F92" s="166">
        <f>SUM(F85:F91)</f>
        <v>0</v>
      </c>
      <c r="G92" s="232">
        <f>SUM(G85:G91)</f>
        <v>0</v>
      </c>
      <c r="H92" s="37"/>
      <c r="I92" s="381" t="s">
        <v>11</v>
      </c>
      <c r="J92" s="382"/>
      <c r="K92" s="375" t="str">
        <f>IF(K91&gt;5000,K91*0.06%,"N/A")</f>
        <v>N/A</v>
      </c>
      <c r="L92" s="376"/>
      <c r="M92" s="366" t="s">
        <v>95</v>
      </c>
      <c r="N92" s="368">
        <f>N91+K93</f>
        <v>0</v>
      </c>
      <c r="O92" s="369"/>
    </row>
    <row r="93" spans="2:15" s="10" customFormat="1" ht="18.75" customHeight="1" thickBot="1">
      <c r="B93" s="24"/>
      <c r="C93" s="24"/>
      <c r="D93" s="377" t="s">
        <v>120</v>
      </c>
      <c r="E93" s="378"/>
      <c r="F93" s="384">
        <f>F92+G92</f>
        <v>0</v>
      </c>
      <c r="G93" s="384"/>
      <c r="H93" s="37"/>
      <c r="I93" s="383" t="s">
        <v>85</v>
      </c>
      <c r="J93" s="355"/>
      <c r="K93" s="385">
        <f>MAX(K92,L91)</f>
        <v>0</v>
      </c>
      <c r="L93" s="386"/>
      <c r="M93" s="367"/>
      <c r="N93" s="370"/>
      <c r="O93" s="371"/>
    </row>
    <row r="94" spans="1:15" s="10" customFormat="1" ht="15.75">
      <c r="A94" s="160" t="s">
        <v>29</v>
      </c>
      <c r="B94" s="30"/>
      <c r="C94" s="30"/>
      <c r="D94" s="30"/>
      <c r="H94" s="12"/>
      <c r="O94" s="20"/>
    </row>
    <row r="95" spans="1:15" s="10" customFormat="1" ht="15">
      <c r="A95" s="30"/>
      <c r="B95" s="30"/>
      <c r="C95" s="30"/>
      <c r="D95" s="30"/>
      <c r="H95" s="12"/>
      <c r="O95" s="20"/>
    </row>
    <row r="96" spans="1:15" s="10" customFormat="1" ht="25.5" customHeight="1">
      <c r="A96" s="354" t="s">
        <v>23</v>
      </c>
      <c r="B96" s="354"/>
      <c r="C96" s="161" t="s">
        <v>13</v>
      </c>
      <c r="D96" s="30"/>
      <c r="H96" s="12"/>
      <c r="O96" s="20"/>
    </row>
    <row r="97" spans="1:15" s="10" customFormat="1" ht="15">
      <c r="A97" s="30" t="s">
        <v>4</v>
      </c>
      <c r="B97" s="30"/>
      <c r="C97" s="24" t="s">
        <v>100</v>
      </c>
      <c r="D97" s="30"/>
      <c r="E97" s="24"/>
      <c r="H97" s="12"/>
      <c r="O97" s="20"/>
    </row>
    <row r="98" spans="1:15" s="10" customFormat="1" ht="15">
      <c r="A98" s="30" t="s">
        <v>2</v>
      </c>
      <c r="B98" s="30"/>
      <c r="C98" s="150" t="s">
        <v>101</v>
      </c>
      <c r="D98" s="30"/>
      <c r="E98" s="150"/>
      <c r="H98" s="12"/>
      <c r="O98" s="20"/>
    </row>
    <row r="99" spans="1:15" s="10" customFormat="1" ht="15">
      <c r="A99" s="30" t="s">
        <v>25</v>
      </c>
      <c r="B99" s="30"/>
      <c r="C99" s="24" t="s">
        <v>31</v>
      </c>
      <c r="E99" s="150"/>
      <c r="H99" s="12"/>
      <c r="O99" s="20"/>
    </row>
    <row r="100" spans="1:15" s="10" customFormat="1" ht="15">
      <c r="A100" s="30" t="s">
        <v>24</v>
      </c>
      <c r="B100" s="30"/>
      <c r="C100" s="150" t="s">
        <v>102</v>
      </c>
      <c r="D100" s="30"/>
      <c r="E100" s="24"/>
      <c r="H100" s="12"/>
      <c r="O100" s="20"/>
    </row>
    <row r="101" spans="1:15" s="10" customFormat="1" ht="15">
      <c r="A101" s="30" t="s">
        <v>26</v>
      </c>
      <c r="B101" s="30"/>
      <c r="C101" s="24" t="s">
        <v>103</v>
      </c>
      <c r="D101" s="30"/>
      <c r="E101" s="24"/>
      <c r="H101" s="12"/>
      <c r="O101" s="20"/>
    </row>
    <row r="102" spans="1:15" s="10" customFormat="1" ht="15">
      <c r="A102" s="162" t="s">
        <v>3</v>
      </c>
      <c r="B102" s="30"/>
      <c r="C102" s="151" t="s">
        <v>28</v>
      </c>
      <c r="D102" s="30"/>
      <c r="E102" s="151"/>
      <c r="H102" s="12"/>
      <c r="O102" s="20"/>
    </row>
    <row r="103" spans="1:15" s="10" customFormat="1" ht="15">
      <c r="A103" s="30" t="s">
        <v>40</v>
      </c>
      <c r="B103" s="30"/>
      <c r="C103" s="150" t="s">
        <v>123</v>
      </c>
      <c r="D103" s="30"/>
      <c r="E103" s="150"/>
      <c r="H103" s="11"/>
      <c r="O103" s="20"/>
    </row>
    <row r="104" spans="1:15" s="10" customFormat="1" ht="15">
      <c r="A104" s="30"/>
      <c r="B104" s="30"/>
      <c r="C104" s="150" t="s">
        <v>104</v>
      </c>
      <c r="D104" s="30"/>
      <c r="E104" s="150"/>
      <c r="H104" s="11"/>
      <c r="O104" s="20"/>
    </row>
    <row r="105" spans="1:15" s="10" customFormat="1" ht="15">
      <c r="A105" s="30"/>
      <c r="B105" s="30"/>
      <c r="C105" s="150" t="s">
        <v>105</v>
      </c>
      <c r="D105" s="30"/>
      <c r="E105" s="150"/>
      <c r="H105" s="11"/>
      <c r="O105" s="20"/>
    </row>
    <row r="106" spans="1:15" s="10" customFormat="1" ht="15">
      <c r="A106" s="30"/>
      <c r="B106" s="30"/>
      <c r="C106" s="150" t="s">
        <v>106</v>
      </c>
      <c r="D106" s="30"/>
      <c r="E106" s="150"/>
      <c r="H106" s="11"/>
      <c r="O106" s="20"/>
    </row>
    <row r="107" spans="1:15" s="10" customFormat="1" ht="15">
      <c r="A107" s="30"/>
      <c r="B107" s="30"/>
      <c r="C107" s="150" t="s">
        <v>107</v>
      </c>
      <c r="D107" s="30"/>
      <c r="E107" s="150"/>
      <c r="H107" s="11"/>
      <c r="O107" s="20"/>
    </row>
    <row r="108" spans="1:15" s="10" customFormat="1" ht="15">
      <c r="A108" s="30"/>
      <c r="B108" s="30"/>
      <c r="C108" s="150" t="s">
        <v>124</v>
      </c>
      <c r="D108" s="30"/>
      <c r="E108" s="150"/>
      <c r="H108" s="11"/>
      <c r="O108" s="20"/>
    </row>
    <row r="109" spans="1:15" s="10" customFormat="1" ht="15">
      <c r="A109" s="30"/>
      <c r="B109" s="30"/>
      <c r="C109" s="150" t="s">
        <v>108</v>
      </c>
      <c r="D109" s="30"/>
      <c r="E109" s="150"/>
      <c r="H109" s="11"/>
      <c r="O109" s="20"/>
    </row>
    <row r="110" spans="1:15" s="10" customFormat="1" ht="15">
      <c r="A110" s="30"/>
      <c r="B110" s="30"/>
      <c r="C110" s="20" t="s">
        <v>27</v>
      </c>
      <c r="D110" s="30"/>
      <c r="E110" s="20"/>
      <c r="H110" s="11"/>
      <c r="O110" s="20"/>
    </row>
    <row r="111" spans="1:15" s="10" customFormat="1" ht="15">
      <c r="A111" s="30"/>
      <c r="B111" s="30"/>
      <c r="D111" s="30"/>
      <c r="H111" s="11"/>
      <c r="O111" s="20"/>
    </row>
    <row r="112" spans="1:15" s="10" customFormat="1" ht="15">
      <c r="A112" s="30"/>
      <c r="B112" s="30"/>
      <c r="C112" s="150"/>
      <c r="D112" s="30"/>
      <c r="H112" s="11"/>
      <c r="O112" s="20"/>
    </row>
    <row r="113" spans="1:15" s="10" customFormat="1" ht="15">
      <c r="A113" s="30"/>
      <c r="B113" s="30"/>
      <c r="C113" s="150"/>
      <c r="D113" s="30"/>
      <c r="H113" s="11"/>
      <c r="O113" s="20"/>
    </row>
    <row r="114" spans="1:15" s="10" customFormat="1" ht="15">
      <c r="A114" s="30"/>
      <c r="B114" s="30"/>
      <c r="D114" s="30"/>
      <c r="H114" s="11"/>
      <c r="O114" s="20"/>
    </row>
    <row r="115" spans="8:15" s="10" customFormat="1" ht="15">
      <c r="H115" s="11"/>
      <c r="O115" s="20"/>
    </row>
    <row r="116" spans="8:15" s="10" customFormat="1" ht="15">
      <c r="H116" s="11"/>
      <c r="O116" s="20"/>
    </row>
    <row r="117" spans="8:15" s="10" customFormat="1" ht="15">
      <c r="H117" s="11"/>
      <c r="O117" s="20"/>
    </row>
    <row r="118" spans="8:15" s="10" customFormat="1" ht="15">
      <c r="H118" s="11"/>
      <c r="O118" s="20"/>
    </row>
    <row r="119" spans="8:15" s="10" customFormat="1" ht="15">
      <c r="H119" s="11"/>
      <c r="O119" s="20"/>
    </row>
    <row r="120" spans="8:15" s="10" customFormat="1" ht="15">
      <c r="H120" s="11"/>
      <c r="O120" s="20"/>
    </row>
    <row r="121" spans="8:15" s="10" customFormat="1" ht="15">
      <c r="H121" s="11"/>
      <c r="O121" s="20"/>
    </row>
    <row r="122" spans="8:15" s="10" customFormat="1" ht="15">
      <c r="H122" s="11"/>
      <c r="O122" s="20"/>
    </row>
    <row r="123" spans="8:15" s="10" customFormat="1" ht="15">
      <c r="H123" s="11"/>
      <c r="O123" s="20"/>
    </row>
    <row r="124" spans="8:15" s="10" customFormat="1" ht="15">
      <c r="H124" s="11"/>
      <c r="O124" s="20"/>
    </row>
    <row r="125" spans="8:15" s="10" customFormat="1" ht="15">
      <c r="H125" s="11"/>
      <c r="O125" s="20"/>
    </row>
    <row r="126" spans="8:15" s="10" customFormat="1" ht="15">
      <c r="H126" s="11"/>
      <c r="O126" s="20"/>
    </row>
    <row r="127" spans="8:15" s="10" customFormat="1" ht="15">
      <c r="H127" s="11"/>
      <c r="O127" s="20"/>
    </row>
    <row r="128" spans="8:15" s="10" customFormat="1" ht="15">
      <c r="H128" s="11"/>
      <c r="O128" s="20"/>
    </row>
    <row r="129" spans="8:15" s="10" customFormat="1" ht="15">
      <c r="H129" s="11"/>
      <c r="O129" s="20"/>
    </row>
    <row r="130" spans="8:15" s="10" customFormat="1" ht="15">
      <c r="H130" s="11"/>
      <c r="O130" s="20"/>
    </row>
    <row r="131" spans="8:15" s="10" customFormat="1" ht="15">
      <c r="H131" s="11"/>
      <c r="O131" s="20"/>
    </row>
    <row r="132" spans="8:15" s="10" customFormat="1" ht="15">
      <c r="H132" s="11"/>
      <c r="O132" s="20"/>
    </row>
    <row r="133" spans="8:15" s="10" customFormat="1" ht="15">
      <c r="H133" s="11"/>
      <c r="O133" s="20"/>
    </row>
    <row r="134" spans="8:15" s="10" customFormat="1" ht="15">
      <c r="H134" s="11"/>
      <c r="O134" s="20"/>
    </row>
    <row r="135" spans="8:15" s="10" customFormat="1" ht="15">
      <c r="H135" s="11"/>
      <c r="O135" s="20"/>
    </row>
    <row r="136" spans="8:15" s="10" customFormat="1" ht="15">
      <c r="H136" s="11"/>
      <c r="O136" s="20"/>
    </row>
    <row r="137" spans="8:15" s="10" customFormat="1" ht="15">
      <c r="H137" s="11"/>
      <c r="O137" s="20"/>
    </row>
    <row r="138" spans="8:15" s="10" customFormat="1" ht="15">
      <c r="H138" s="11"/>
      <c r="O138" s="20"/>
    </row>
    <row r="139" spans="8:15" s="10" customFormat="1" ht="15">
      <c r="H139" s="11"/>
      <c r="O139" s="20"/>
    </row>
    <row r="140" spans="8:15" s="10" customFormat="1" ht="15">
      <c r="H140" s="11"/>
      <c r="O140" s="20"/>
    </row>
    <row r="141" spans="8:15" s="10" customFormat="1" ht="15">
      <c r="H141" s="11"/>
      <c r="O141" s="20"/>
    </row>
    <row r="142" spans="8:15" s="10" customFormat="1" ht="15">
      <c r="H142" s="11"/>
      <c r="O142" s="20"/>
    </row>
    <row r="143" spans="8:15" s="10" customFormat="1" ht="15">
      <c r="H143" s="11"/>
      <c r="O143" s="20"/>
    </row>
    <row r="144" spans="8:15" s="10" customFormat="1" ht="15">
      <c r="H144" s="11"/>
      <c r="O144" s="20"/>
    </row>
    <row r="145" spans="8:15" s="10" customFormat="1" ht="15">
      <c r="H145" s="11"/>
      <c r="O145" s="20"/>
    </row>
    <row r="146" spans="8:15" s="10" customFormat="1" ht="15">
      <c r="H146" s="11"/>
      <c r="O146" s="20"/>
    </row>
    <row r="147" spans="8:15" s="10" customFormat="1" ht="15">
      <c r="H147" s="11"/>
      <c r="O147" s="20"/>
    </row>
    <row r="148" spans="8:15" s="10" customFormat="1" ht="15">
      <c r="H148" s="11"/>
      <c r="O148" s="20"/>
    </row>
    <row r="149" spans="8:15" s="10" customFormat="1" ht="15">
      <c r="H149" s="11"/>
      <c r="O149" s="20"/>
    </row>
    <row r="150" spans="8:15" s="10" customFormat="1" ht="15">
      <c r="H150" s="11"/>
      <c r="O150" s="20"/>
    </row>
    <row r="151" spans="8:15" s="10" customFormat="1" ht="15">
      <c r="H151" s="11"/>
      <c r="O151" s="20"/>
    </row>
    <row r="152" spans="8:15" s="10" customFormat="1" ht="15">
      <c r="H152" s="11"/>
      <c r="O152" s="20"/>
    </row>
    <row r="153" spans="8:15" s="10" customFormat="1" ht="15">
      <c r="H153" s="11"/>
      <c r="O153" s="20"/>
    </row>
    <row r="154" spans="8:15" s="10" customFormat="1" ht="15">
      <c r="H154" s="11"/>
      <c r="O154" s="20"/>
    </row>
    <row r="155" spans="8:15" s="10" customFormat="1" ht="15">
      <c r="H155" s="11"/>
      <c r="O155" s="20"/>
    </row>
    <row r="156" spans="8:15" s="10" customFormat="1" ht="15">
      <c r="H156" s="11"/>
      <c r="O156" s="20"/>
    </row>
    <row r="157" s="10" customFormat="1" ht="15">
      <c r="H157" s="11"/>
    </row>
    <row r="158" s="10" customFormat="1" ht="15">
      <c r="H158" s="11"/>
    </row>
    <row r="159" s="10" customFormat="1" ht="15">
      <c r="H159" s="11"/>
    </row>
    <row r="160" s="10" customFormat="1" ht="15">
      <c r="H160" s="11"/>
    </row>
    <row r="161" s="10" customFormat="1" ht="15">
      <c r="H161" s="11"/>
    </row>
    <row r="162" s="10" customFormat="1" ht="15">
      <c r="H162" s="11"/>
    </row>
    <row r="163" s="10" customFormat="1" ht="15">
      <c r="H163" s="11"/>
    </row>
    <row r="164" s="10" customFormat="1" ht="15">
      <c r="H164" s="11"/>
    </row>
    <row r="165" s="10" customFormat="1" ht="15">
      <c r="H165" s="11"/>
    </row>
    <row r="166" s="10" customFormat="1" ht="15">
      <c r="H166" s="11"/>
    </row>
    <row r="167" s="10" customFormat="1" ht="15">
      <c r="H167" s="11"/>
    </row>
    <row r="168" s="10" customFormat="1" ht="15">
      <c r="H168" s="11"/>
    </row>
    <row r="169" s="10" customFormat="1" ht="15">
      <c r="H169" s="11"/>
    </row>
    <row r="170" s="10" customFormat="1" ht="15">
      <c r="H170" s="11"/>
    </row>
    <row r="171" s="10" customFormat="1" ht="15">
      <c r="H171" s="11"/>
    </row>
    <row r="172" s="10" customFormat="1" ht="15">
      <c r="H172" s="11"/>
    </row>
    <row r="173" s="10" customFormat="1" ht="15">
      <c r="H173" s="11"/>
    </row>
    <row r="174" s="10" customFormat="1" ht="15">
      <c r="H174" s="11"/>
    </row>
    <row r="175" s="10" customFormat="1" ht="15">
      <c r="H175" s="11"/>
    </row>
    <row r="176" s="10" customFormat="1" ht="15">
      <c r="H176" s="11"/>
    </row>
    <row r="177" s="10" customFormat="1" ht="15">
      <c r="H177" s="11"/>
    </row>
    <row r="178" s="10" customFormat="1" ht="15">
      <c r="H178" s="11"/>
    </row>
    <row r="179" s="10" customFormat="1" ht="15">
      <c r="H179" s="11"/>
    </row>
    <row r="180" s="10" customFormat="1" ht="15">
      <c r="H180" s="11"/>
    </row>
    <row r="181" s="10" customFormat="1" ht="15">
      <c r="H181" s="11"/>
    </row>
    <row r="182" s="10" customFormat="1" ht="15">
      <c r="H182" s="11"/>
    </row>
    <row r="183" s="10" customFormat="1" ht="15">
      <c r="H183" s="11"/>
    </row>
    <row r="184" s="10" customFormat="1" ht="15">
      <c r="H184" s="11"/>
    </row>
    <row r="185" s="10" customFormat="1" ht="15">
      <c r="H185" s="11"/>
    </row>
    <row r="186" s="10" customFormat="1" ht="15">
      <c r="H186" s="11"/>
    </row>
    <row r="187" s="10" customFormat="1" ht="15">
      <c r="H187" s="11"/>
    </row>
    <row r="188" s="10" customFormat="1" ht="15">
      <c r="H188" s="11"/>
    </row>
    <row r="189" s="10" customFormat="1" ht="15">
      <c r="H189" s="11"/>
    </row>
    <row r="190" s="10" customFormat="1" ht="15">
      <c r="H190" s="11"/>
    </row>
    <row r="191" s="10" customFormat="1" ht="15">
      <c r="H191" s="11"/>
    </row>
    <row r="192" s="10" customFormat="1" ht="15">
      <c r="H192" s="11"/>
    </row>
    <row r="193" s="10" customFormat="1" ht="15">
      <c r="H193" s="11"/>
    </row>
    <row r="194" s="10" customFormat="1" ht="15">
      <c r="H194" s="11"/>
    </row>
    <row r="195" s="10" customFormat="1" ht="15">
      <c r="H195" s="11"/>
    </row>
    <row r="196" s="10" customFormat="1" ht="15">
      <c r="H196" s="11"/>
    </row>
    <row r="197" s="10" customFormat="1" ht="15">
      <c r="H197" s="11"/>
    </row>
    <row r="198" s="10" customFormat="1" ht="15">
      <c r="H198" s="11"/>
    </row>
    <row r="199" s="10" customFormat="1" ht="15">
      <c r="H199" s="11"/>
    </row>
    <row r="200" s="10" customFormat="1" ht="15">
      <c r="H200" s="11"/>
    </row>
    <row r="201" s="10" customFormat="1" ht="15">
      <c r="H201" s="11"/>
    </row>
    <row r="202" s="10" customFormat="1" ht="15">
      <c r="H202" s="11"/>
    </row>
    <row r="203" s="10" customFormat="1" ht="15">
      <c r="H203" s="11"/>
    </row>
    <row r="204" s="10" customFormat="1" ht="15">
      <c r="H204" s="11"/>
    </row>
    <row r="205" s="10" customFormat="1" ht="15">
      <c r="H205" s="11"/>
    </row>
    <row r="206" s="10" customFormat="1" ht="15">
      <c r="H206" s="11"/>
    </row>
    <row r="207" s="10" customFormat="1" ht="15">
      <c r="H207" s="11"/>
    </row>
    <row r="208" s="10" customFormat="1" ht="15">
      <c r="H208" s="11"/>
    </row>
    <row r="209" s="10" customFormat="1" ht="15">
      <c r="H209" s="11"/>
    </row>
    <row r="210" s="10" customFormat="1" ht="15">
      <c r="H210" s="11"/>
    </row>
    <row r="211" s="10" customFormat="1" ht="15">
      <c r="H211" s="11"/>
    </row>
    <row r="212" s="10" customFormat="1" ht="15">
      <c r="H212" s="11"/>
    </row>
    <row r="213" s="10" customFormat="1" ht="15">
      <c r="H213" s="11"/>
    </row>
    <row r="214" s="10" customFormat="1" ht="15">
      <c r="H214" s="11"/>
    </row>
    <row r="215" s="10" customFormat="1" ht="15">
      <c r="H215" s="11"/>
    </row>
    <row r="216" s="10" customFormat="1" ht="15">
      <c r="H216" s="11"/>
    </row>
    <row r="217" s="10" customFormat="1" ht="15">
      <c r="H217" s="11"/>
    </row>
    <row r="218" s="10" customFormat="1" ht="15">
      <c r="H218" s="11"/>
    </row>
    <row r="219" s="10" customFormat="1" ht="15">
      <c r="H219" s="11"/>
    </row>
    <row r="220" s="10" customFormat="1" ht="15">
      <c r="H220" s="11"/>
    </row>
    <row r="221" s="10" customFormat="1" ht="15">
      <c r="H221" s="11"/>
    </row>
    <row r="222" s="10" customFormat="1" ht="15">
      <c r="H222" s="11"/>
    </row>
    <row r="223" s="10" customFormat="1" ht="15">
      <c r="H223" s="11"/>
    </row>
    <row r="224" s="10" customFormat="1" ht="15">
      <c r="H224" s="11"/>
    </row>
    <row r="225" s="10" customFormat="1" ht="15">
      <c r="H225" s="11"/>
    </row>
    <row r="226" s="10" customFormat="1" ht="15">
      <c r="H226" s="11"/>
    </row>
    <row r="227" s="10" customFormat="1" ht="15">
      <c r="H227" s="11"/>
    </row>
    <row r="228" s="10" customFormat="1" ht="15">
      <c r="H228" s="11"/>
    </row>
    <row r="229" s="10" customFormat="1" ht="15">
      <c r="H229" s="11"/>
    </row>
    <row r="230" s="10" customFormat="1" ht="15">
      <c r="H230" s="11"/>
    </row>
    <row r="231" s="10" customFormat="1" ht="15">
      <c r="H231" s="11"/>
    </row>
    <row r="232" s="10" customFormat="1" ht="15">
      <c r="H232" s="11"/>
    </row>
    <row r="233" s="10" customFormat="1" ht="15">
      <c r="H233" s="11"/>
    </row>
    <row r="234" s="10" customFormat="1" ht="15">
      <c r="H234" s="11"/>
    </row>
    <row r="235" s="10" customFormat="1" ht="15">
      <c r="H235" s="11"/>
    </row>
    <row r="236" s="10" customFormat="1" ht="15">
      <c r="H236" s="11"/>
    </row>
    <row r="237" s="10" customFormat="1" ht="15">
      <c r="H237" s="11"/>
    </row>
    <row r="238" s="10" customFormat="1" ht="15">
      <c r="H238" s="11"/>
    </row>
    <row r="239" s="10" customFormat="1" ht="15">
      <c r="H239" s="11"/>
    </row>
    <row r="240" s="10" customFormat="1" ht="15">
      <c r="H240" s="11"/>
    </row>
    <row r="241" s="10" customFormat="1" ht="15">
      <c r="H241" s="11"/>
    </row>
    <row r="242" s="10" customFormat="1" ht="15">
      <c r="H242" s="11"/>
    </row>
    <row r="243" s="10" customFormat="1" ht="15">
      <c r="H243" s="11"/>
    </row>
    <row r="244" s="10" customFormat="1" ht="15">
      <c r="H244" s="11"/>
    </row>
    <row r="245" s="10" customFormat="1" ht="15">
      <c r="H245" s="11"/>
    </row>
    <row r="246" s="10" customFormat="1" ht="15">
      <c r="H246" s="11"/>
    </row>
    <row r="247" s="10" customFormat="1" ht="15">
      <c r="H247" s="11"/>
    </row>
    <row r="248" s="10" customFormat="1" ht="15">
      <c r="H248" s="11"/>
    </row>
    <row r="249" s="10" customFormat="1" ht="15">
      <c r="H249" s="11"/>
    </row>
    <row r="250" s="10" customFormat="1" ht="15">
      <c r="H250" s="11"/>
    </row>
    <row r="251" s="10" customFormat="1" ht="15">
      <c r="H251" s="11"/>
    </row>
    <row r="252" s="10" customFormat="1" ht="15">
      <c r="H252" s="11"/>
    </row>
    <row r="253" s="10" customFormat="1" ht="15">
      <c r="H253" s="11"/>
    </row>
    <row r="254" s="10" customFormat="1" ht="15">
      <c r="H254" s="11"/>
    </row>
    <row r="255" s="10" customFormat="1" ht="15">
      <c r="H255" s="11"/>
    </row>
    <row r="256" s="10" customFormat="1" ht="15">
      <c r="H256" s="11"/>
    </row>
    <row r="257" s="10" customFormat="1" ht="15">
      <c r="H257" s="11"/>
    </row>
    <row r="258" s="10" customFormat="1" ht="15">
      <c r="H258" s="11"/>
    </row>
    <row r="259" s="10" customFormat="1" ht="15">
      <c r="H259" s="11"/>
    </row>
    <row r="260" s="10" customFormat="1" ht="15">
      <c r="H260" s="11"/>
    </row>
    <row r="261" s="10" customFormat="1" ht="15">
      <c r="H261" s="11"/>
    </row>
    <row r="262" s="10" customFormat="1" ht="15">
      <c r="H262" s="11"/>
    </row>
    <row r="263" s="10" customFormat="1" ht="15">
      <c r="H263" s="11"/>
    </row>
    <row r="264" s="10" customFormat="1" ht="15">
      <c r="H264" s="11"/>
    </row>
    <row r="265" s="10" customFormat="1" ht="15">
      <c r="H265" s="11"/>
    </row>
    <row r="266" s="10" customFormat="1" ht="15">
      <c r="H266" s="11"/>
    </row>
    <row r="267" s="10" customFormat="1" ht="15">
      <c r="H267" s="11"/>
    </row>
    <row r="268" s="10" customFormat="1" ht="15">
      <c r="H268" s="11"/>
    </row>
    <row r="269" s="10" customFormat="1" ht="15">
      <c r="H269" s="11"/>
    </row>
    <row r="270" s="10" customFormat="1" ht="15">
      <c r="H270" s="11"/>
    </row>
    <row r="271" s="10" customFormat="1" ht="15">
      <c r="H271" s="11"/>
    </row>
    <row r="272" s="10" customFormat="1" ht="15">
      <c r="H272" s="11"/>
    </row>
    <row r="273" s="10" customFormat="1" ht="15">
      <c r="H273" s="11"/>
    </row>
    <row r="274" s="10" customFormat="1" ht="15">
      <c r="H274" s="11"/>
    </row>
    <row r="275" s="10" customFormat="1" ht="15">
      <c r="H275" s="11"/>
    </row>
    <row r="276" s="10" customFormat="1" ht="15">
      <c r="H276" s="11"/>
    </row>
    <row r="277" s="10" customFormat="1" ht="15">
      <c r="H277" s="11"/>
    </row>
    <row r="278" s="10" customFormat="1" ht="15">
      <c r="H278" s="11"/>
    </row>
    <row r="279" s="10" customFormat="1" ht="15">
      <c r="H279" s="11"/>
    </row>
    <row r="280" s="10" customFormat="1" ht="15">
      <c r="H280" s="11"/>
    </row>
    <row r="281" s="10" customFormat="1" ht="15">
      <c r="H281" s="11"/>
    </row>
    <row r="282" s="10" customFormat="1" ht="15">
      <c r="H282" s="11"/>
    </row>
    <row r="283" s="10" customFormat="1" ht="15">
      <c r="H283" s="11"/>
    </row>
    <row r="284" s="10" customFormat="1" ht="15">
      <c r="H284" s="11"/>
    </row>
    <row r="285" s="10" customFormat="1" ht="15">
      <c r="H285" s="11"/>
    </row>
    <row r="286" s="10" customFormat="1" ht="15">
      <c r="H286" s="11"/>
    </row>
    <row r="287" s="10" customFormat="1" ht="15">
      <c r="H287" s="11"/>
    </row>
    <row r="288" s="10" customFormat="1" ht="15">
      <c r="H288" s="11"/>
    </row>
    <row r="289" s="10" customFormat="1" ht="15">
      <c r="H289" s="11"/>
    </row>
    <row r="290" s="10" customFormat="1" ht="15">
      <c r="H290" s="11"/>
    </row>
    <row r="291" s="10" customFormat="1" ht="15">
      <c r="H291" s="11"/>
    </row>
    <row r="292" s="10" customFormat="1" ht="15">
      <c r="H292" s="11"/>
    </row>
    <row r="293" s="10" customFormat="1" ht="15">
      <c r="H293" s="11"/>
    </row>
    <row r="294" s="10" customFormat="1" ht="15">
      <c r="H294" s="11"/>
    </row>
    <row r="295" s="10" customFormat="1" ht="15">
      <c r="H295" s="11"/>
    </row>
    <row r="296" s="10" customFormat="1" ht="15">
      <c r="H296" s="11"/>
    </row>
    <row r="297" s="10" customFormat="1" ht="15">
      <c r="H297" s="11"/>
    </row>
    <row r="298" s="10" customFormat="1" ht="15">
      <c r="H298" s="11"/>
    </row>
    <row r="299" s="10" customFormat="1" ht="15">
      <c r="H299" s="11"/>
    </row>
    <row r="300" s="10" customFormat="1" ht="15">
      <c r="H300" s="11"/>
    </row>
    <row r="301" s="10" customFormat="1" ht="15">
      <c r="H301" s="11"/>
    </row>
    <row r="302" s="10" customFormat="1" ht="15">
      <c r="H302" s="11"/>
    </row>
    <row r="303" s="10" customFormat="1" ht="15">
      <c r="H303" s="11"/>
    </row>
    <row r="304" s="10" customFormat="1" ht="15">
      <c r="H304" s="11"/>
    </row>
    <row r="305" s="10" customFormat="1" ht="15">
      <c r="H305" s="11"/>
    </row>
    <row r="306" s="10" customFormat="1" ht="15">
      <c r="H306" s="11"/>
    </row>
    <row r="307" s="10" customFormat="1" ht="15">
      <c r="H307" s="11"/>
    </row>
    <row r="308" s="10" customFormat="1" ht="15">
      <c r="H308" s="11"/>
    </row>
    <row r="309" s="10" customFormat="1" ht="15">
      <c r="H309" s="11"/>
    </row>
    <row r="310" s="10" customFormat="1" ht="15">
      <c r="H310" s="11"/>
    </row>
    <row r="311" s="10" customFormat="1" ht="15">
      <c r="H311" s="11"/>
    </row>
    <row r="312" s="10" customFormat="1" ht="15">
      <c r="H312" s="11"/>
    </row>
    <row r="313" s="10" customFormat="1" ht="15">
      <c r="H313" s="11"/>
    </row>
    <row r="314" s="10" customFormat="1" ht="15">
      <c r="H314" s="11"/>
    </row>
    <row r="315" s="10" customFormat="1" ht="15">
      <c r="H315" s="11"/>
    </row>
    <row r="316" s="10" customFormat="1" ht="15">
      <c r="H316" s="11"/>
    </row>
    <row r="317" s="10" customFormat="1" ht="15">
      <c r="H317" s="11"/>
    </row>
    <row r="318" s="10" customFormat="1" ht="15">
      <c r="H318" s="11"/>
    </row>
    <row r="319" s="10" customFormat="1" ht="15">
      <c r="H319" s="11"/>
    </row>
    <row r="320" s="10" customFormat="1" ht="15">
      <c r="H320" s="11"/>
    </row>
    <row r="321" s="10" customFormat="1" ht="15">
      <c r="H321" s="11"/>
    </row>
    <row r="322" s="10" customFormat="1" ht="15">
      <c r="H322" s="11"/>
    </row>
    <row r="323" s="10" customFormat="1" ht="15">
      <c r="H323" s="11"/>
    </row>
    <row r="324" s="10" customFormat="1" ht="15">
      <c r="H324" s="11"/>
    </row>
    <row r="325" s="10" customFormat="1" ht="15">
      <c r="H325" s="11"/>
    </row>
    <row r="326" s="10" customFormat="1" ht="15">
      <c r="H326" s="11"/>
    </row>
    <row r="327" s="10" customFormat="1" ht="15">
      <c r="H327" s="11"/>
    </row>
    <row r="328" s="10" customFormat="1" ht="15">
      <c r="H328" s="11"/>
    </row>
    <row r="329" s="10" customFormat="1" ht="15">
      <c r="H329" s="11"/>
    </row>
    <row r="330" s="10" customFormat="1" ht="15">
      <c r="H330" s="11"/>
    </row>
    <row r="331" s="10" customFormat="1" ht="15">
      <c r="H331" s="11"/>
    </row>
    <row r="332" s="10" customFormat="1" ht="15">
      <c r="H332" s="11"/>
    </row>
    <row r="333" s="10" customFormat="1" ht="15">
      <c r="H333" s="11"/>
    </row>
    <row r="334" s="10" customFormat="1" ht="15">
      <c r="H334" s="11"/>
    </row>
    <row r="335" s="10" customFormat="1" ht="15">
      <c r="H335" s="11"/>
    </row>
    <row r="336" s="10" customFormat="1" ht="15">
      <c r="H336" s="11"/>
    </row>
    <row r="337" s="10" customFormat="1" ht="15">
      <c r="H337" s="11"/>
    </row>
    <row r="338" s="10" customFormat="1" ht="15">
      <c r="H338" s="11"/>
    </row>
    <row r="339" s="10" customFormat="1" ht="15">
      <c r="H339" s="11"/>
    </row>
    <row r="340" s="10" customFormat="1" ht="15">
      <c r="H340" s="11"/>
    </row>
    <row r="341" s="10" customFormat="1" ht="15">
      <c r="H341" s="11"/>
    </row>
    <row r="342" s="10" customFormat="1" ht="15">
      <c r="H342" s="11"/>
    </row>
    <row r="343" s="10" customFormat="1" ht="15">
      <c r="H343" s="11"/>
    </row>
    <row r="344" s="10" customFormat="1" ht="15">
      <c r="H344" s="11"/>
    </row>
    <row r="345" s="10" customFormat="1" ht="15">
      <c r="H345" s="11"/>
    </row>
    <row r="346" s="10" customFormat="1" ht="15">
      <c r="H346" s="11"/>
    </row>
    <row r="347" s="10" customFormat="1" ht="15">
      <c r="H347" s="11"/>
    </row>
    <row r="348" s="10" customFormat="1" ht="15">
      <c r="H348" s="11"/>
    </row>
    <row r="349" s="10" customFormat="1" ht="15">
      <c r="H349" s="11"/>
    </row>
    <row r="350" s="10" customFormat="1" ht="15">
      <c r="H350" s="11"/>
    </row>
    <row r="351" s="10" customFormat="1" ht="15">
      <c r="H351" s="11"/>
    </row>
    <row r="352" s="10" customFormat="1" ht="15">
      <c r="H352" s="11"/>
    </row>
    <row r="353" s="10" customFormat="1" ht="15">
      <c r="H353" s="11"/>
    </row>
    <row r="354" s="10" customFormat="1" ht="15">
      <c r="H354" s="11"/>
    </row>
    <row r="355" s="10" customFormat="1" ht="15">
      <c r="H355" s="11"/>
    </row>
    <row r="356" s="10" customFormat="1" ht="15">
      <c r="H356" s="11"/>
    </row>
    <row r="357" s="10" customFormat="1" ht="15">
      <c r="H357" s="11"/>
    </row>
    <row r="358" s="10" customFormat="1" ht="15">
      <c r="H358" s="11"/>
    </row>
    <row r="359" s="10" customFormat="1" ht="15">
      <c r="H359" s="11"/>
    </row>
    <row r="360" s="10" customFormat="1" ht="15">
      <c r="H360" s="11"/>
    </row>
    <row r="361" s="10" customFormat="1" ht="15">
      <c r="H361" s="11"/>
    </row>
    <row r="362" s="10" customFormat="1" ht="15">
      <c r="H362" s="11"/>
    </row>
    <row r="363" s="10" customFormat="1" ht="15">
      <c r="H363" s="11"/>
    </row>
    <row r="364" s="10" customFormat="1" ht="15">
      <c r="H364" s="11"/>
    </row>
    <row r="365" s="10" customFormat="1" ht="15">
      <c r="H365" s="11"/>
    </row>
    <row r="366" s="10" customFormat="1" ht="15">
      <c r="H366" s="11"/>
    </row>
    <row r="367" s="10" customFormat="1" ht="15">
      <c r="H367" s="11"/>
    </row>
    <row r="368" s="10" customFormat="1" ht="15">
      <c r="H368" s="11"/>
    </row>
    <row r="369" s="10" customFormat="1" ht="15">
      <c r="H369" s="11"/>
    </row>
    <row r="370" s="10" customFormat="1" ht="15">
      <c r="H370" s="11"/>
    </row>
    <row r="371" s="10" customFormat="1" ht="15">
      <c r="H371" s="11"/>
    </row>
    <row r="372" s="10" customFormat="1" ht="15">
      <c r="H372" s="11"/>
    </row>
    <row r="373" s="10" customFormat="1" ht="15">
      <c r="H373" s="11"/>
    </row>
    <row r="374" s="10" customFormat="1" ht="15">
      <c r="H374" s="11"/>
    </row>
    <row r="375" s="10" customFormat="1" ht="15">
      <c r="H375" s="11"/>
    </row>
    <row r="376" s="10" customFormat="1" ht="15">
      <c r="H376" s="11"/>
    </row>
    <row r="377" s="10" customFormat="1" ht="15">
      <c r="H377" s="11"/>
    </row>
    <row r="378" s="10" customFormat="1" ht="15">
      <c r="H378" s="11"/>
    </row>
    <row r="379" s="10" customFormat="1" ht="15">
      <c r="H379" s="11"/>
    </row>
    <row r="380" s="10" customFormat="1" ht="15">
      <c r="H380" s="11"/>
    </row>
    <row r="381" s="10" customFormat="1" ht="15">
      <c r="H381" s="11"/>
    </row>
    <row r="382" s="10" customFormat="1" ht="15">
      <c r="H382" s="11"/>
    </row>
    <row r="383" s="10" customFormat="1" ht="15">
      <c r="H383" s="11"/>
    </row>
    <row r="384" s="10" customFormat="1" ht="15">
      <c r="H384" s="11"/>
    </row>
    <row r="385" s="10" customFormat="1" ht="15">
      <c r="H385" s="11"/>
    </row>
    <row r="386" s="10" customFormat="1" ht="15">
      <c r="H386" s="11"/>
    </row>
    <row r="387" s="10" customFormat="1" ht="15">
      <c r="H387" s="11"/>
    </row>
    <row r="388" s="10" customFormat="1" ht="15">
      <c r="H388" s="11"/>
    </row>
    <row r="389" s="10" customFormat="1" ht="15">
      <c r="H389" s="11"/>
    </row>
    <row r="390" s="10" customFormat="1" ht="15">
      <c r="H390" s="11"/>
    </row>
    <row r="391" s="10" customFormat="1" ht="15">
      <c r="H391" s="11"/>
    </row>
    <row r="392" s="10" customFormat="1" ht="15">
      <c r="H392" s="11"/>
    </row>
    <row r="393" s="10" customFormat="1" ht="15">
      <c r="H393" s="11"/>
    </row>
    <row r="394" s="10" customFormat="1" ht="15">
      <c r="H394" s="11"/>
    </row>
    <row r="395" s="10" customFormat="1" ht="15">
      <c r="H395" s="11"/>
    </row>
    <row r="396" s="10" customFormat="1" ht="15">
      <c r="H396" s="11"/>
    </row>
    <row r="397" s="10" customFormat="1" ht="15">
      <c r="H397" s="11"/>
    </row>
    <row r="398" s="10" customFormat="1" ht="15">
      <c r="H398" s="11"/>
    </row>
    <row r="399" s="10" customFormat="1" ht="15">
      <c r="H399" s="11"/>
    </row>
    <row r="400" s="10" customFormat="1" ht="15">
      <c r="H400" s="11"/>
    </row>
    <row r="401" s="10" customFormat="1" ht="15">
      <c r="H401" s="11"/>
    </row>
    <row r="402" s="10" customFormat="1" ht="15">
      <c r="H402" s="11"/>
    </row>
    <row r="403" s="10" customFormat="1" ht="15">
      <c r="H403" s="11"/>
    </row>
    <row r="404" s="10" customFormat="1" ht="15">
      <c r="H404" s="11"/>
    </row>
    <row r="405" s="10" customFormat="1" ht="15">
      <c r="H405" s="11"/>
    </row>
    <row r="406" s="10" customFormat="1" ht="15">
      <c r="H406" s="11"/>
    </row>
    <row r="407" s="10" customFormat="1" ht="15">
      <c r="H407" s="11"/>
    </row>
    <row r="408" s="10" customFormat="1" ht="15">
      <c r="H408" s="11"/>
    </row>
    <row r="409" s="10" customFormat="1" ht="15">
      <c r="H409" s="11"/>
    </row>
    <row r="410" s="10" customFormat="1" ht="15">
      <c r="H410" s="11"/>
    </row>
    <row r="411" s="10" customFormat="1" ht="15">
      <c r="H411" s="11"/>
    </row>
    <row r="412" s="10" customFormat="1" ht="15">
      <c r="H412" s="11"/>
    </row>
    <row r="413" s="10" customFormat="1" ht="15">
      <c r="H413" s="11"/>
    </row>
    <row r="414" s="10" customFormat="1" ht="15">
      <c r="H414" s="11"/>
    </row>
    <row r="415" s="10" customFormat="1" ht="15">
      <c r="H415" s="11"/>
    </row>
    <row r="416" s="10" customFormat="1" ht="15">
      <c r="H416" s="11"/>
    </row>
    <row r="417" s="10" customFormat="1" ht="15">
      <c r="H417" s="11"/>
    </row>
    <row r="418" s="10" customFormat="1" ht="15">
      <c r="H418" s="11"/>
    </row>
    <row r="419" s="10" customFormat="1" ht="15">
      <c r="H419" s="11"/>
    </row>
    <row r="420" s="10" customFormat="1" ht="15">
      <c r="H420" s="11"/>
    </row>
    <row r="421" s="10" customFormat="1" ht="15">
      <c r="H421" s="11"/>
    </row>
    <row r="422" s="10" customFormat="1" ht="15">
      <c r="H422" s="11"/>
    </row>
    <row r="423" s="10" customFormat="1" ht="15">
      <c r="H423" s="11"/>
    </row>
    <row r="424" s="10" customFormat="1" ht="15">
      <c r="H424" s="11"/>
    </row>
    <row r="425" s="10" customFormat="1" ht="15">
      <c r="H425" s="11"/>
    </row>
    <row r="426" s="10" customFormat="1" ht="15">
      <c r="H426" s="11"/>
    </row>
    <row r="427" s="10" customFormat="1" ht="15">
      <c r="H427" s="11"/>
    </row>
    <row r="428" s="10" customFormat="1" ht="15">
      <c r="H428" s="11"/>
    </row>
    <row r="429" s="10" customFormat="1" ht="15">
      <c r="H429" s="11"/>
    </row>
    <row r="430" s="10" customFormat="1" ht="15">
      <c r="H430" s="11"/>
    </row>
    <row r="431" s="10" customFormat="1" ht="15">
      <c r="H431" s="11"/>
    </row>
    <row r="432" s="10" customFormat="1" ht="15">
      <c r="H432" s="11"/>
    </row>
    <row r="433" s="10" customFormat="1" ht="15">
      <c r="H433" s="11"/>
    </row>
    <row r="434" s="10" customFormat="1" ht="15">
      <c r="H434" s="11"/>
    </row>
    <row r="435" s="10" customFormat="1" ht="15">
      <c r="H435" s="11"/>
    </row>
    <row r="436" s="10" customFormat="1" ht="15">
      <c r="H436" s="11"/>
    </row>
    <row r="437" s="10" customFormat="1" ht="15">
      <c r="H437" s="11"/>
    </row>
    <row r="438" s="10" customFormat="1" ht="15">
      <c r="H438" s="11"/>
    </row>
    <row r="439" s="10" customFormat="1" ht="15">
      <c r="H439" s="11"/>
    </row>
    <row r="440" s="10" customFormat="1" ht="15">
      <c r="H440" s="11"/>
    </row>
    <row r="441" s="10" customFormat="1" ht="15">
      <c r="H441" s="11"/>
    </row>
    <row r="442" s="10" customFormat="1" ht="15">
      <c r="H442" s="11"/>
    </row>
    <row r="443" s="10" customFormat="1" ht="15">
      <c r="H443" s="11"/>
    </row>
    <row r="444" s="10" customFormat="1" ht="15">
      <c r="H444" s="11"/>
    </row>
    <row r="445" s="10" customFormat="1" ht="15">
      <c r="H445" s="11"/>
    </row>
    <row r="446" s="10" customFormat="1" ht="15">
      <c r="H446" s="11"/>
    </row>
    <row r="447" s="10" customFormat="1" ht="15">
      <c r="H447" s="11"/>
    </row>
    <row r="448" s="10" customFormat="1" ht="15">
      <c r="H448" s="11"/>
    </row>
    <row r="449" s="10" customFormat="1" ht="15">
      <c r="H449" s="11"/>
    </row>
    <row r="450" s="10" customFormat="1" ht="15">
      <c r="H450" s="11"/>
    </row>
    <row r="451" s="10" customFormat="1" ht="15">
      <c r="H451" s="11"/>
    </row>
    <row r="452" s="10" customFormat="1" ht="15">
      <c r="H452" s="11"/>
    </row>
    <row r="453" s="10" customFormat="1" ht="15">
      <c r="H453" s="11"/>
    </row>
    <row r="454" s="10" customFormat="1" ht="15">
      <c r="H454" s="11"/>
    </row>
    <row r="455" s="10" customFormat="1" ht="15">
      <c r="H455" s="11"/>
    </row>
    <row r="456" s="10" customFormat="1" ht="15">
      <c r="H456" s="11"/>
    </row>
    <row r="457" s="10" customFormat="1" ht="15">
      <c r="H457" s="11"/>
    </row>
    <row r="458" s="10" customFormat="1" ht="15">
      <c r="H458" s="11"/>
    </row>
    <row r="459" s="10" customFormat="1" ht="15">
      <c r="H459" s="11"/>
    </row>
    <row r="460" s="10" customFormat="1" ht="15">
      <c r="H460" s="11"/>
    </row>
    <row r="461" s="10" customFormat="1" ht="15">
      <c r="H461" s="11"/>
    </row>
    <row r="462" s="10" customFormat="1" ht="15">
      <c r="H462" s="11"/>
    </row>
    <row r="463" s="10" customFormat="1" ht="15">
      <c r="H463" s="11"/>
    </row>
    <row r="464" s="10" customFormat="1" ht="15">
      <c r="H464" s="11"/>
    </row>
    <row r="465" s="10" customFormat="1" ht="15">
      <c r="H465" s="11"/>
    </row>
    <row r="466" s="10" customFormat="1" ht="15">
      <c r="H466" s="11"/>
    </row>
    <row r="467" s="10" customFormat="1" ht="15">
      <c r="H467" s="11"/>
    </row>
    <row r="468" s="10" customFormat="1" ht="15">
      <c r="H468" s="11"/>
    </row>
    <row r="469" s="10" customFormat="1" ht="15">
      <c r="H469" s="11"/>
    </row>
    <row r="470" s="10" customFormat="1" ht="15">
      <c r="H470" s="11"/>
    </row>
    <row r="471" s="10" customFormat="1" ht="15">
      <c r="H471" s="11"/>
    </row>
    <row r="472" s="10" customFormat="1" ht="15">
      <c r="H472" s="11"/>
    </row>
    <row r="473" s="10" customFormat="1" ht="15">
      <c r="H473" s="11"/>
    </row>
    <row r="474" s="10" customFormat="1" ht="15">
      <c r="H474" s="11"/>
    </row>
    <row r="475" s="10" customFormat="1" ht="15">
      <c r="H475" s="11"/>
    </row>
    <row r="476" s="10" customFormat="1" ht="15">
      <c r="H476" s="11"/>
    </row>
    <row r="477" s="10" customFormat="1" ht="15">
      <c r="H477" s="11"/>
    </row>
    <row r="478" s="10" customFormat="1" ht="15">
      <c r="H478" s="11"/>
    </row>
    <row r="479" s="10" customFormat="1" ht="15">
      <c r="H479" s="11"/>
    </row>
    <row r="480" s="10" customFormat="1" ht="15">
      <c r="H480" s="11"/>
    </row>
    <row r="481" s="10" customFormat="1" ht="15">
      <c r="H481" s="11"/>
    </row>
    <row r="482" s="10" customFormat="1" ht="15">
      <c r="H482" s="11"/>
    </row>
    <row r="483" s="10" customFormat="1" ht="15">
      <c r="H483" s="11"/>
    </row>
    <row r="484" s="10" customFormat="1" ht="15">
      <c r="H484" s="11"/>
    </row>
    <row r="485" s="10" customFormat="1" ht="15">
      <c r="H485" s="11"/>
    </row>
    <row r="486" s="10" customFormat="1" ht="15">
      <c r="H486" s="11"/>
    </row>
    <row r="487" s="10" customFormat="1" ht="15">
      <c r="H487" s="11"/>
    </row>
    <row r="488" s="10" customFormat="1" ht="15">
      <c r="H488" s="11"/>
    </row>
    <row r="489" s="10" customFormat="1" ht="15">
      <c r="H489" s="11"/>
    </row>
    <row r="490" s="10" customFormat="1" ht="15">
      <c r="H490" s="11"/>
    </row>
    <row r="491" s="10" customFormat="1" ht="15">
      <c r="H491" s="11"/>
    </row>
    <row r="492" s="10" customFormat="1" ht="15">
      <c r="H492" s="11"/>
    </row>
    <row r="493" s="10" customFormat="1" ht="15">
      <c r="H493" s="11"/>
    </row>
    <row r="494" s="10" customFormat="1" ht="15">
      <c r="H494" s="11"/>
    </row>
    <row r="495" s="10" customFormat="1" ht="15">
      <c r="H495" s="11"/>
    </row>
    <row r="496" s="10" customFormat="1" ht="15">
      <c r="H496" s="11"/>
    </row>
    <row r="497" s="10" customFormat="1" ht="15">
      <c r="H497" s="11"/>
    </row>
    <row r="498" s="10" customFormat="1" ht="15">
      <c r="H498" s="11"/>
    </row>
    <row r="499" s="10" customFormat="1" ht="15">
      <c r="H499" s="11"/>
    </row>
    <row r="500" s="10" customFormat="1" ht="15">
      <c r="H500" s="11"/>
    </row>
    <row r="501" s="10" customFormat="1" ht="15">
      <c r="H501" s="11"/>
    </row>
    <row r="502" s="10" customFormat="1" ht="15">
      <c r="H502" s="11"/>
    </row>
    <row r="503" s="10" customFormat="1" ht="15">
      <c r="H503" s="11"/>
    </row>
    <row r="504" s="10" customFormat="1" ht="15">
      <c r="H504" s="11"/>
    </row>
    <row r="505" s="10" customFormat="1" ht="15">
      <c r="H505" s="11"/>
    </row>
    <row r="506" s="10" customFormat="1" ht="15">
      <c r="H506" s="11"/>
    </row>
    <row r="507" s="10" customFormat="1" ht="15">
      <c r="H507" s="11"/>
    </row>
    <row r="508" s="10" customFormat="1" ht="15">
      <c r="H508" s="11"/>
    </row>
    <row r="509" s="10" customFormat="1" ht="15">
      <c r="H509" s="11"/>
    </row>
    <row r="510" s="10" customFormat="1" ht="15">
      <c r="H510" s="11"/>
    </row>
    <row r="511" s="10" customFormat="1" ht="15">
      <c r="H511" s="11"/>
    </row>
    <row r="512" s="10" customFormat="1" ht="15">
      <c r="H512" s="11"/>
    </row>
    <row r="513" s="10" customFormat="1" ht="15">
      <c r="H513" s="11"/>
    </row>
    <row r="514" s="10" customFormat="1" ht="15">
      <c r="H514" s="11"/>
    </row>
    <row r="515" s="10" customFormat="1" ht="15">
      <c r="H515" s="11"/>
    </row>
    <row r="516" s="10" customFormat="1" ht="15">
      <c r="H516" s="11"/>
    </row>
    <row r="517" s="10" customFormat="1" ht="15">
      <c r="H517" s="11"/>
    </row>
    <row r="518" s="10" customFormat="1" ht="15">
      <c r="H518" s="11"/>
    </row>
    <row r="519" s="10" customFormat="1" ht="15">
      <c r="H519" s="11"/>
    </row>
    <row r="520" s="10" customFormat="1" ht="15">
      <c r="H520" s="11"/>
    </row>
    <row r="521" s="10" customFormat="1" ht="15">
      <c r="H521" s="11"/>
    </row>
    <row r="522" s="10" customFormat="1" ht="15">
      <c r="H522" s="11"/>
    </row>
    <row r="523" s="10" customFormat="1" ht="15">
      <c r="H523" s="11"/>
    </row>
    <row r="524" s="10" customFormat="1" ht="15">
      <c r="H524" s="11"/>
    </row>
    <row r="525" s="10" customFormat="1" ht="15">
      <c r="H525" s="11"/>
    </row>
    <row r="526" s="10" customFormat="1" ht="15">
      <c r="H526" s="11"/>
    </row>
    <row r="527" s="10" customFormat="1" ht="15">
      <c r="H527" s="11"/>
    </row>
    <row r="528" s="10" customFormat="1" ht="15">
      <c r="H528" s="11"/>
    </row>
    <row r="529" s="10" customFormat="1" ht="15">
      <c r="H529" s="11"/>
    </row>
    <row r="530" s="10" customFormat="1" ht="15">
      <c r="H530" s="11"/>
    </row>
    <row r="531" s="10" customFormat="1" ht="15">
      <c r="H531" s="11"/>
    </row>
    <row r="532" s="10" customFormat="1" ht="15">
      <c r="H532" s="11"/>
    </row>
    <row r="533" s="10" customFormat="1" ht="15">
      <c r="H533" s="11"/>
    </row>
    <row r="534" s="10" customFormat="1" ht="15">
      <c r="H534" s="11"/>
    </row>
    <row r="535" s="10" customFormat="1" ht="15">
      <c r="H535" s="11"/>
    </row>
    <row r="536" s="10" customFormat="1" ht="15">
      <c r="H536" s="11"/>
    </row>
    <row r="537" s="10" customFormat="1" ht="15">
      <c r="H537" s="11"/>
    </row>
    <row r="538" s="10" customFormat="1" ht="15">
      <c r="H538" s="11"/>
    </row>
    <row r="539" s="10" customFormat="1" ht="15">
      <c r="H539" s="11"/>
    </row>
    <row r="540" s="10" customFormat="1" ht="15">
      <c r="H540" s="11"/>
    </row>
    <row r="541" s="10" customFormat="1" ht="15">
      <c r="H541" s="11"/>
    </row>
    <row r="542" s="10" customFormat="1" ht="15">
      <c r="H542" s="11"/>
    </row>
    <row r="543" s="10" customFormat="1" ht="15">
      <c r="H543" s="11"/>
    </row>
    <row r="544" s="10" customFormat="1" ht="15">
      <c r="H544" s="11"/>
    </row>
    <row r="545" s="10" customFormat="1" ht="15">
      <c r="H545" s="11"/>
    </row>
    <row r="546" s="10" customFormat="1" ht="15">
      <c r="H546" s="11"/>
    </row>
    <row r="547" s="10" customFormat="1" ht="15">
      <c r="H547" s="11"/>
    </row>
    <row r="548" s="10" customFormat="1" ht="15">
      <c r="H548" s="11"/>
    </row>
    <row r="549" s="10" customFormat="1" ht="15">
      <c r="H549" s="11"/>
    </row>
    <row r="550" s="10" customFormat="1" ht="15">
      <c r="H550" s="11"/>
    </row>
    <row r="551" s="10" customFormat="1" ht="15">
      <c r="H551" s="11"/>
    </row>
    <row r="552" s="10" customFormat="1" ht="15">
      <c r="H552" s="11"/>
    </row>
    <row r="553" s="10" customFormat="1" ht="15">
      <c r="H553" s="11"/>
    </row>
    <row r="554" s="10" customFormat="1" ht="15">
      <c r="H554" s="11"/>
    </row>
    <row r="555" s="10" customFormat="1" ht="15">
      <c r="H555" s="11"/>
    </row>
    <row r="556" s="10" customFormat="1" ht="15">
      <c r="H556" s="11"/>
    </row>
    <row r="557" s="10" customFormat="1" ht="15">
      <c r="H557" s="11"/>
    </row>
    <row r="558" s="10" customFormat="1" ht="15">
      <c r="H558" s="11"/>
    </row>
    <row r="559" s="10" customFormat="1" ht="15">
      <c r="H559" s="11"/>
    </row>
    <row r="560" s="10" customFormat="1" ht="15">
      <c r="H560" s="11"/>
    </row>
    <row r="561" s="10" customFormat="1" ht="15">
      <c r="H561" s="11"/>
    </row>
    <row r="562" s="10" customFormat="1" ht="15">
      <c r="H562" s="11"/>
    </row>
    <row r="563" s="10" customFormat="1" ht="15">
      <c r="H563" s="11"/>
    </row>
    <row r="564" s="10" customFormat="1" ht="15">
      <c r="H564" s="11"/>
    </row>
    <row r="565" s="10" customFormat="1" ht="15">
      <c r="H565" s="11"/>
    </row>
    <row r="566" s="10" customFormat="1" ht="15">
      <c r="H566" s="11"/>
    </row>
    <row r="567" s="10" customFormat="1" ht="15">
      <c r="H567" s="11"/>
    </row>
    <row r="568" s="10" customFormat="1" ht="15">
      <c r="H568" s="11"/>
    </row>
    <row r="569" s="10" customFormat="1" ht="15">
      <c r="H569" s="11"/>
    </row>
    <row r="570" s="10" customFormat="1" ht="15">
      <c r="H570" s="11"/>
    </row>
    <row r="571" s="10" customFormat="1" ht="15">
      <c r="H571" s="11"/>
    </row>
    <row r="572" s="10" customFormat="1" ht="15">
      <c r="H572" s="11"/>
    </row>
    <row r="573" s="10" customFormat="1" ht="15">
      <c r="H573" s="11"/>
    </row>
    <row r="574" s="10" customFormat="1" ht="15">
      <c r="H574" s="11"/>
    </row>
    <row r="575" s="10" customFormat="1" ht="15">
      <c r="H575" s="11"/>
    </row>
    <row r="576" s="10" customFormat="1" ht="15">
      <c r="H576" s="11"/>
    </row>
    <row r="577" s="10" customFormat="1" ht="15">
      <c r="H577" s="11"/>
    </row>
    <row r="578" s="10" customFormat="1" ht="15">
      <c r="H578" s="11"/>
    </row>
    <row r="579" s="10" customFormat="1" ht="15">
      <c r="H579" s="11"/>
    </row>
    <row r="580" s="10" customFormat="1" ht="15">
      <c r="H580" s="11"/>
    </row>
    <row r="581" s="10" customFormat="1" ht="15">
      <c r="H581" s="11"/>
    </row>
    <row r="582" s="10" customFormat="1" ht="15">
      <c r="H582" s="11"/>
    </row>
    <row r="583" s="10" customFormat="1" ht="15">
      <c r="H583" s="11"/>
    </row>
    <row r="584" s="10" customFormat="1" ht="15">
      <c r="H584" s="11"/>
    </row>
    <row r="585" s="10" customFormat="1" ht="15">
      <c r="H585" s="11"/>
    </row>
    <row r="586" s="10" customFormat="1" ht="15">
      <c r="H586" s="11"/>
    </row>
    <row r="587" s="10" customFormat="1" ht="15">
      <c r="H587" s="11"/>
    </row>
    <row r="588" s="10" customFormat="1" ht="15">
      <c r="H588" s="11"/>
    </row>
    <row r="589" s="10" customFormat="1" ht="15">
      <c r="H589" s="11"/>
    </row>
    <row r="590" s="10" customFormat="1" ht="15">
      <c r="H590" s="11"/>
    </row>
    <row r="591" s="10" customFormat="1" ht="15">
      <c r="H591" s="11"/>
    </row>
    <row r="592" s="10" customFormat="1" ht="15">
      <c r="H592" s="11"/>
    </row>
    <row r="593" s="10" customFormat="1" ht="15">
      <c r="H593" s="11"/>
    </row>
    <row r="594" s="10" customFormat="1" ht="15">
      <c r="H594" s="11"/>
    </row>
    <row r="595" s="10" customFormat="1" ht="15">
      <c r="H595" s="11"/>
    </row>
    <row r="596" s="10" customFormat="1" ht="15">
      <c r="H596" s="11"/>
    </row>
    <row r="597" s="10" customFormat="1" ht="15">
      <c r="H597" s="11"/>
    </row>
    <row r="598" s="10" customFormat="1" ht="15">
      <c r="H598" s="11"/>
    </row>
    <row r="599" s="10" customFormat="1" ht="15">
      <c r="H599" s="11"/>
    </row>
    <row r="600" s="10" customFormat="1" ht="15">
      <c r="H600" s="11"/>
    </row>
    <row r="601" s="10" customFormat="1" ht="15">
      <c r="H601" s="11"/>
    </row>
    <row r="602" s="10" customFormat="1" ht="15">
      <c r="H602" s="11"/>
    </row>
    <row r="603" s="10" customFormat="1" ht="15">
      <c r="H603" s="11"/>
    </row>
    <row r="604" s="10" customFormat="1" ht="15">
      <c r="H604" s="11"/>
    </row>
    <row r="605" s="10" customFormat="1" ht="15">
      <c r="H605" s="11"/>
    </row>
    <row r="606" s="10" customFormat="1" ht="15">
      <c r="H606" s="11"/>
    </row>
    <row r="607" s="10" customFormat="1" ht="15">
      <c r="H607" s="11"/>
    </row>
    <row r="608" s="10" customFormat="1" ht="15">
      <c r="H608" s="11"/>
    </row>
    <row r="609" s="10" customFormat="1" ht="15">
      <c r="H609" s="11"/>
    </row>
    <row r="610" s="10" customFormat="1" ht="15">
      <c r="H610" s="11"/>
    </row>
    <row r="611" s="10" customFormat="1" ht="15">
      <c r="H611" s="11"/>
    </row>
    <row r="612" s="10" customFormat="1" ht="15">
      <c r="H612" s="11"/>
    </row>
    <row r="613" s="10" customFormat="1" ht="15">
      <c r="H613" s="11"/>
    </row>
    <row r="614" s="10" customFormat="1" ht="15">
      <c r="H614" s="11"/>
    </row>
    <row r="615" s="10" customFormat="1" ht="15">
      <c r="H615" s="11"/>
    </row>
    <row r="616" s="10" customFormat="1" ht="15">
      <c r="H616" s="11"/>
    </row>
    <row r="617" s="10" customFormat="1" ht="15">
      <c r="H617" s="11"/>
    </row>
    <row r="618" s="10" customFormat="1" ht="15">
      <c r="H618" s="11"/>
    </row>
    <row r="619" s="10" customFormat="1" ht="15">
      <c r="H619" s="11"/>
    </row>
    <row r="620" s="10" customFormat="1" ht="15">
      <c r="H620" s="11"/>
    </row>
    <row r="621" s="10" customFormat="1" ht="15">
      <c r="H621" s="11"/>
    </row>
    <row r="622" s="10" customFormat="1" ht="15">
      <c r="H622" s="11"/>
    </row>
    <row r="623" s="10" customFormat="1" ht="15">
      <c r="H623" s="11"/>
    </row>
    <row r="624" s="10" customFormat="1" ht="15">
      <c r="H624" s="11"/>
    </row>
    <row r="625" s="10" customFormat="1" ht="15">
      <c r="H625" s="11"/>
    </row>
    <row r="626" s="10" customFormat="1" ht="15">
      <c r="H626" s="11"/>
    </row>
    <row r="627" s="10" customFormat="1" ht="15">
      <c r="H627" s="11"/>
    </row>
    <row r="628" s="10" customFormat="1" ht="15">
      <c r="H628" s="11"/>
    </row>
    <row r="629" s="10" customFormat="1" ht="15">
      <c r="H629" s="11"/>
    </row>
    <row r="630" s="10" customFormat="1" ht="15">
      <c r="H630" s="11"/>
    </row>
    <row r="631" s="10" customFormat="1" ht="15">
      <c r="H631" s="11"/>
    </row>
    <row r="632" s="10" customFormat="1" ht="15">
      <c r="H632" s="11"/>
    </row>
    <row r="633" s="10" customFormat="1" ht="15">
      <c r="H633" s="11"/>
    </row>
    <row r="634" s="10" customFormat="1" ht="15">
      <c r="H634" s="11"/>
    </row>
    <row r="635" s="10" customFormat="1" ht="15">
      <c r="H635" s="11"/>
    </row>
    <row r="636" s="10" customFormat="1" ht="15">
      <c r="H636" s="11"/>
    </row>
    <row r="637" s="10" customFormat="1" ht="15">
      <c r="H637" s="11"/>
    </row>
    <row r="638" s="10" customFormat="1" ht="15">
      <c r="H638" s="11"/>
    </row>
    <row r="639" s="10" customFormat="1" ht="15">
      <c r="H639" s="11"/>
    </row>
    <row r="640" s="10" customFormat="1" ht="15">
      <c r="H640" s="11"/>
    </row>
    <row r="641" s="10" customFormat="1" ht="15">
      <c r="H641" s="11"/>
    </row>
    <row r="642" s="10" customFormat="1" ht="15">
      <c r="H642" s="11"/>
    </row>
    <row r="643" s="10" customFormat="1" ht="15">
      <c r="H643" s="11"/>
    </row>
    <row r="644" s="10" customFormat="1" ht="15">
      <c r="H644" s="11"/>
    </row>
    <row r="645" s="10" customFormat="1" ht="15">
      <c r="H645" s="11"/>
    </row>
    <row r="646" s="10" customFormat="1" ht="15">
      <c r="H646" s="11"/>
    </row>
    <row r="647" s="10" customFormat="1" ht="15">
      <c r="H647" s="11"/>
    </row>
    <row r="648" s="10" customFormat="1" ht="15">
      <c r="H648" s="11"/>
    </row>
    <row r="649" s="10" customFormat="1" ht="15">
      <c r="H649" s="11"/>
    </row>
    <row r="650" s="10" customFormat="1" ht="15">
      <c r="H650" s="11"/>
    </row>
    <row r="651" s="10" customFormat="1" ht="15">
      <c r="H651" s="11"/>
    </row>
    <row r="652" s="10" customFormat="1" ht="15">
      <c r="H652" s="11"/>
    </row>
    <row r="653" s="10" customFormat="1" ht="15">
      <c r="H653" s="11"/>
    </row>
    <row r="654" s="10" customFormat="1" ht="15">
      <c r="H654" s="11"/>
    </row>
    <row r="655" s="10" customFormat="1" ht="15">
      <c r="H655" s="11"/>
    </row>
    <row r="656" s="10" customFormat="1" ht="15">
      <c r="H656" s="11"/>
    </row>
    <row r="657" s="10" customFormat="1" ht="15">
      <c r="H657" s="11"/>
    </row>
    <row r="658" s="10" customFormat="1" ht="15">
      <c r="H658" s="11"/>
    </row>
    <row r="659" s="10" customFormat="1" ht="15">
      <c r="H659" s="11"/>
    </row>
    <row r="660" s="10" customFormat="1" ht="15">
      <c r="H660" s="11"/>
    </row>
    <row r="661" s="10" customFormat="1" ht="15">
      <c r="H661" s="11"/>
    </row>
    <row r="662" s="10" customFormat="1" ht="15">
      <c r="H662" s="11"/>
    </row>
    <row r="663" s="10" customFormat="1" ht="15">
      <c r="H663" s="11"/>
    </row>
    <row r="664" s="10" customFormat="1" ht="15">
      <c r="H664" s="11"/>
    </row>
    <row r="665" s="10" customFormat="1" ht="15">
      <c r="H665" s="11"/>
    </row>
    <row r="666" s="10" customFormat="1" ht="15">
      <c r="H666" s="11"/>
    </row>
    <row r="667" s="10" customFormat="1" ht="15">
      <c r="H667" s="11"/>
    </row>
    <row r="668" s="10" customFormat="1" ht="15">
      <c r="H668" s="11"/>
    </row>
    <row r="669" s="10" customFormat="1" ht="15">
      <c r="H669" s="11"/>
    </row>
    <row r="670" s="10" customFormat="1" ht="15">
      <c r="H670" s="11"/>
    </row>
    <row r="671" s="10" customFormat="1" ht="15">
      <c r="H671" s="11"/>
    </row>
    <row r="672" s="10" customFormat="1" ht="15">
      <c r="H672" s="11"/>
    </row>
    <row r="673" s="10" customFormat="1" ht="15">
      <c r="H673" s="11"/>
    </row>
    <row r="674" s="10" customFormat="1" ht="15">
      <c r="H674" s="11"/>
    </row>
    <row r="675" s="10" customFormat="1" ht="15">
      <c r="H675" s="11"/>
    </row>
    <row r="676" s="10" customFormat="1" ht="15">
      <c r="H676" s="11"/>
    </row>
    <row r="677" s="10" customFormat="1" ht="15">
      <c r="H677" s="11"/>
    </row>
    <row r="678" s="10" customFormat="1" ht="15">
      <c r="H678" s="11"/>
    </row>
    <row r="679" s="10" customFormat="1" ht="15">
      <c r="H679" s="11"/>
    </row>
    <row r="680" s="10" customFormat="1" ht="15">
      <c r="H680" s="11"/>
    </row>
    <row r="681" s="10" customFormat="1" ht="15">
      <c r="H681" s="11"/>
    </row>
    <row r="682" s="10" customFormat="1" ht="15">
      <c r="H682" s="11"/>
    </row>
    <row r="683" s="10" customFormat="1" ht="15">
      <c r="H683" s="11"/>
    </row>
    <row r="684" s="10" customFormat="1" ht="15">
      <c r="H684" s="11"/>
    </row>
    <row r="685" s="10" customFormat="1" ht="15">
      <c r="H685" s="11"/>
    </row>
    <row r="686" s="10" customFormat="1" ht="15">
      <c r="H686" s="11"/>
    </row>
    <row r="687" s="10" customFormat="1" ht="15">
      <c r="H687" s="11"/>
    </row>
    <row r="688" s="10" customFormat="1" ht="15">
      <c r="H688" s="11"/>
    </row>
    <row r="689" s="10" customFormat="1" ht="15">
      <c r="H689" s="11"/>
    </row>
    <row r="690" s="10" customFormat="1" ht="15">
      <c r="H690" s="11"/>
    </row>
    <row r="691" s="10" customFormat="1" ht="15">
      <c r="H691" s="11"/>
    </row>
    <row r="692" s="10" customFormat="1" ht="15">
      <c r="H692" s="11"/>
    </row>
    <row r="693" s="10" customFormat="1" ht="15">
      <c r="H693" s="11"/>
    </row>
    <row r="694" s="10" customFormat="1" ht="15">
      <c r="H694" s="11"/>
    </row>
    <row r="695" s="10" customFormat="1" ht="15">
      <c r="H695" s="11"/>
    </row>
    <row r="696" s="10" customFormat="1" ht="15">
      <c r="H696" s="11"/>
    </row>
    <row r="697" s="10" customFormat="1" ht="15">
      <c r="H697" s="11"/>
    </row>
    <row r="698" s="10" customFormat="1" ht="15">
      <c r="H698" s="11"/>
    </row>
    <row r="699" s="10" customFormat="1" ht="15">
      <c r="H699" s="11"/>
    </row>
    <row r="700" s="10" customFormat="1" ht="15">
      <c r="H700" s="11"/>
    </row>
    <row r="701" s="10" customFormat="1" ht="15">
      <c r="H701" s="11"/>
    </row>
    <row r="702" s="10" customFormat="1" ht="15">
      <c r="H702" s="11"/>
    </row>
    <row r="703" s="10" customFormat="1" ht="15">
      <c r="H703" s="11"/>
    </row>
    <row r="704" s="10" customFormat="1" ht="15">
      <c r="H704" s="11"/>
    </row>
    <row r="705" s="10" customFormat="1" ht="15">
      <c r="H705" s="11"/>
    </row>
    <row r="706" s="10" customFormat="1" ht="15">
      <c r="H706" s="11"/>
    </row>
    <row r="707" s="10" customFormat="1" ht="15">
      <c r="H707" s="11"/>
    </row>
    <row r="708" s="10" customFormat="1" ht="15">
      <c r="H708" s="11"/>
    </row>
    <row r="709" s="10" customFormat="1" ht="15">
      <c r="H709" s="11"/>
    </row>
    <row r="710" s="10" customFormat="1" ht="15">
      <c r="H710" s="11"/>
    </row>
    <row r="711" s="10" customFormat="1" ht="15">
      <c r="H711" s="11"/>
    </row>
    <row r="712" s="10" customFormat="1" ht="15">
      <c r="H712" s="11"/>
    </row>
    <row r="713" s="10" customFormat="1" ht="15">
      <c r="H713" s="11"/>
    </row>
    <row r="714" s="10" customFormat="1" ht="15">
      <c r="H714" s="11"/>
    </row>
    <row r="715" s="10" customFormat="1" ht="15">
      <c r="H715" s="11"/>
    </row>
    <row r="716" s="10" customFormat="1" ht="15">
      <c r="H716" s="11"/>
    </row>
    <row r="717" s="10" customFormat="1" ht="15">
      <c r="H717" s="11"/>
    </row>
    <row r="718" s="10" customFormat="1" ht="15">
      <c r="H718" s="11"/>
    </row>
    <row r="719" s="10" customFormat="1" ht="15">
      <c r="H719" s="11"/>
    </row>
    <row r="720" s="10" customFormat="1" ht="15">
      <c r="H720" s="11"/>
    </row>
    <row r="721" s="10" customFormat="1" ht="15">
      <c r="H721" s="11"/>
    </row>
    <row r="722" s="10" customFormat="1" ht="15">
      <c r="H722" s="11"/>
    </row>
    <row r="723" s="10" customFormat="1" ht="15">
      <c r="H723" s="11"/>
    </row>
    <row r="724" s="10" customFormat="1" ht="15">
      <c r="H724" s="11"/>
    </row>
    <row r="725" s="10" customFormat="1" ht="15">
      <c r="H725" s="11"/>
    </row>
    <row r="726" s="10" customFormat="1" ht="15">
      <c r="H726" s="11"/>
    </row>
    <row r="727" s="10" customFormat="1" ht="15">
      <c r="H727" s="11"/>
    </row>
    <row r="728" s="10" customFormat="1" ht="15">
      <c r="H728" s="11"/>
    </row>
    <row r="729" s="10" customFormat="1" ht="15">
      <c r="H729" s="11"/>
    </row>
    <row r="730" s="10" customFormat="1" ht="15">
      <c r="H730" s="11"/>
    </row>
    <row r="731" s="10" customFormat="1" ht="15">
      <c r="H731" s="11"/>
    </row>
    <row r="732" s="10" customFormat="1" ht="15">
      <c r="H732" s="11"/>
    </row>
    <row r="733" s="10" customFormat="1" ht="15">
      <c r="H733" s="11"/>
    </row>
    <row r="734" s="10" customFormat="1" ht="15">
      <c r="H734" s="11"/>
    </row>
    <row r="735" s="10" customFormat="1" ht="15">
      <c r="H735" s="11"/>
    </row>
    <row r="736" s="10" customFormat="1" ht="15">
      <c r="H736" s="11"/>
    </row>
    <row r="737" s="10" customFormat="1" ht="15">
      <c r="H737" s="11"/>
    </row>
    <row r="738" s="10" customFormat="1" ht="15">
      <c r="H738" s="11"/>
    </row>
    <row r="739" s="10" customFormat="1" ht="15">
      <c r="H739" s="11"/>
    </row>
    <row r="740" s="10" customFormat="1" ht="15">
      <c r="H740" s="11"/>
    </row>
    <row r="741" s="10" customFormat="1" ht="15">
      <c r="H741" s="11"/>
    </row>
    <row r="742" s="10" customFormat="1" ht="15">
      <c r="H742" s="11"/>
    </row>
    <row r="743" s="10" customFormat="1" ht="15">
      <c r="H743" s="11"/>
    </row>
    <row r="744" s="10" customFormat="1" ht="15">
      <c r="H744" s="11"/>
    </row>
    <row r="745" s="10" customFormat="1" ht="15">
      <c r="H745" s="11"/>
    </row>
    <row r="746" s="10" customFormat="1" ht="15">
      <c r="H746" s="11"/>
    </row>
    <row r="747" s="10" customFormat="1" ht="15">
      <c r="H747" s="11"/>
    </row>
    <row r="748" s="10" customFormat="1" ht="15">
      <c r="H748" s="11"/>
    </row>
    <row r="749" s="10" customFormat="1" ht="15">
      <c r="H749" s="11"/>
    </row>
    <row r="750" s="10" customFormat="1" ht="15">
      <c r="H750" s="11"/>
    </row>
    <row r="751" s="10" customFormat="1" ht="15">
      <c r="H751" s="11"/>
    </row>
    <row r="752" s="10" customFormat="1" ht="15">
      <c r="H752" s="11"/>
    </row>
    <row r="753" s="10" customFormat="1" ht="15">
      <c r="H753" s="11"/>
    </row>
    <row r="754" s="10" customFormat="1" ht="15">
      <c r="H754" s="11"/>
    </row>
    <row r="755" s="10" customFormat="1" ht="15">
      <c r="H755" s="11"/>
    </row>
    <row r="756" s="10" customFormat="1" ht="15">
      <c r="H756" s="11"/>
    </row>
    <row r="757" s="10" customFormat="1" ht="15">
      <c r="H757" s="11"/>
    </row>
    <row r="758" s="10" customFormat="1" ht="15">
      <c r="H758" s="11"/>
    </row>
    <row r="759" s="10" customFormat="1" ht="15">
      <c r="H759" s="11"/>
    </row>
    <row r="760" s="10" customFormat="1" ht="15">
      <c r="H760" s="11"/>
    </row>
    <row r="761" s="10" customFormat="1" ht="15">
      <c r="H761" s="11"/>
    </row>
    <row r="762" s="10" customFormat="1" ht="15">
      <c r="H762" s="11"/>
    </row>
    <row r="763" s="10" customFormat="1" ht="15">
      <c r="H763" s="11"/>
    </row>
    <row r="764" s="10" customFormat="1" ht="15">
      <c r="H764" s="11"/>
    </row>
    <row r="765" s="10" customFormat="1" ht="15">
      <c r="H765" s="11"/>
    </row>
    <row r="766" s="10" customFormat="1" ht="15">
      <c r="H766" s="11"/>
    </row>
    <row r="767" s="10" customFormat="1" ht="15">
      <c r="H767" s="11"/>
    </row>
    <row r="768" s="10" customFormat="1" ht="15">
      <c r="H768" s="11"/>
    </row>
    <row r="769" s="10" customFormat="1" ht="15">
      <c r="H769" s="11"/>
    </row>
    <row r="770" s="10" customFormat="1" ht="15">
      <c r="H770" s="11"/>
    </row>
    <row r="771" s="10" customFormat="1" ht="15">
      <c r="H771" s="11"/>
    </row>
    <row r="772" s="10" customFormat="1" ht="15">
      <c r="H772" s="11"/>
    </row>
    <row r="773" s="10" customFormat="1" ht="15">
      <c r="H773" s="11"/>
    </row>
    <row r="774" s="10" customFormat="1" ht="15">
      <c r="H774" s="11"/>
    </row>
    <row r="775" s="10" customFormat="1" ht="15">
      <c r="H775" s="11"/>
    </row>
    <row r="776" s="10" customFormat="1" ht="15">
      <c r="H776" s="11"/>
    </row>
    <row r="777" s="10" customFormat="1" ht="15">
      <c r="H777" s="11"/>
    </row>
    <row r="778" s="10" customFormat="1" ht="15">
      <c r="H778" s="11"/>
    </row>
    <row r="779" s="10" customFormat="1" ht="15">
      <c r="H779" s="11"/>
    </row>
    <row r="780" s="10" customFormat="1" ht="15">
      <c r="H780" s="11"/>
    </row>
    <row r="781" s="10" customFormat="1" ht="15">
      <c r="H781" s="11"/>
    </row>
    <row r="782" s="10" customFormat="1" ht="15">
      <c r="H782" s="11"/>
    </row>
    <row r="783" s="10" customFormat="1" ht="15">
      <c r="H783" s="11"/>
    </row>
    <row r="784" s="10" customFormat="1" ht="15">
      <c r="H784" s="11"/>
    </row>
    <row r="785" s="10" customFormat="1" ht="15">
      <c r="H785" s="11"/>
    </row>
    <row r="786" s="10" customFormat="1" ht="15">
      <c r="H786" s="11"/>
    </row>
    <row r="787" s="10" customFormat="1" ht="15">
      <c r="H787" s="11"/>
    </row>
    <row r="788" s="10" customFormat="1" ht="15">
      <c r="H788" s="11"/>
    </row>
    <row r="789" s="10" customFormat="1" ht="15">
      <c r="H789" s="11"/>
    </row>
    <row r="790" s="10" customFormat="1" ht="15">
      <c r="H790" s="11"/>
    </row>
    <row r="791" s="10" customFormat="1" ht="15">
      <c r="H791" s="11"/>
    </row>
    <row r="792" s="10" customFormat="1" ht="15">
      <c r="H792" s="11"/>
    </row>
    <row r="793" s="10" customFormat="1" ht="15">
      <c r="H793" s="11"/>
    </row>
    <row r="794" s="10" customFormat="1" ht="15">
      <c r="H794" s="11"/>
    </row>
    <row r="795" s="10" customFormat="1" ht="15">
      <c r="H795" s="11"/>
    </row>
    <row r="796" s="10" customFormat="1" ht="15">
      <c r="H796" s="11"/>
    </row>
    <row r="797" s="10" customFormat="1" ht="15">
      <c r="H797" s="11"/>
    </row>
    <row r="798" s="10" customFormat="1" ht="15">
      <c r="H798" s="11"/>
    </row>
    <row r="799" s="10" customFormat="1" ht="15">
      <c r="H799" s="11"/>
    </row>
    <row r="800" s="10" customFormat="1" ht="15">
      <c r="H800" s="11"/>
    </row>
    <row r="801" s="10" customFormat="1" ht="15">
      <c r="H801" s="11"/>
    </row>
    <row r="802" s="10" customFormat="1" ht="15">
      <c r="H802" s="11"/>
    </row>
    <row r="803" s="10" customFormat="1" ht="15">
      <c r="H803" s="11"/>
    </row>
    <row r="804" s="10" customFormat="1" ht="15">
      <c r="H804" s="11"/>
    </row>
    <row r="805" s="10" customFormat="1" ht="15">
      <c r="H805" s="11"/>
    </row>
    <row r="806" s="10" customFormat="1" ht="15">
      <c r="H806" s="11"/>
    </row>
    <row r="807" s="10" customFormat="1" ht="15">
      <c r="H807" s="11"/>
    </row>
    <row r="808" s="10" customFormat="1" ht="15">
      <c r="H808" s="11"/>
    </row>
    <row r="809" s="10" customFormat="1" ht="15">
      <c r="H809" s="11"/>
    </row>
    <row r="810" s="10" customFormat="1" ht="15">
      <c r="H810" s="11"/>
    </row>
    <row r="811" s="10" customFormat="1" ht="15">
      <c r="H811" s="11"/>
    </row>
    <row r="812" s="10" customFormat="1" ht="15">
      <c r="H812" s="11"/>
    </row>
    <row r="813" s="10" customFormat="1" ht="15">
      <c r="H813" s="11"/>
    </row>
    <row r="814" s="10" customFormat="1" ht="15">
      <c r="H814" s="11"/>
    </row>
    <row r="815" s="10" customFormat="1" ht="15">
      <c r="H815" s="11"/>
    </row>
    <row r="816" s="10" customFormat="1" ht="15">
      <c r="H816" s="11"/>
    </row>
    <row r="817" s="10" customFormat="1" ht="15">
      <c r="H817" s="11"/>
    </row>
    <row r="818" s="10" customFormat="1" ht="15">
      <c r="H818" s="11"/>
    </row>
    <row r="819" s="10" customFormat="1" ht="15">
      <c r="H819" s="11"/>
    </row>
    <row r="820" s="10" customFormat="1" ht="15">
      <c r="H820" s="11"/>
    </row>
    <row r="821" s="10" customFormat="1" ht="15">
      <c r="H821" s="11"/>
    </row>
    <row r="822" s="10" customFormat="1" ht="15">
      <c r="H822" s="11"/>
    </row>
    <row r="823" s="10" customFormat="1" ht="15">
      <c r="H823" s="11"/>
    </row>
    <row r="824" s="10" customFormat="1" ht="15">
      <c r="H824" s="11"/>
    </row>
    <row r="825" s="10" customFormat="1" ht="15">
      <c r="H825" s="11"/>
    </row>
    <row r="826" s="10" customFormat="1" ht="15">
      <c r="H826" s="11"/>
    </row>
    <row r="827" s="10" customFormat="1" ht="15">
      <c r="H827" s="11"/>
    </row>
    <row r="828" s="10" customFormat="1" ht="15">
      <c r="H828" s="11"/>
    </row>
    <row r="829" s="10" customFormat="1" ht="15">
      <c r="H829" s="11"/>
    </row>
    <row r="830" s="10" customFormat="1" ht="15">
      <c r="H830" s="11"/>
    </row>
    <row r="831" s="10" customFormat="1" ht="15">
      <c r="H831" s="11"/>
    </row>
    <row r="832" s="10" customFormat="1" ht="15">
      <c r="H832" s="11"/>
    </row>
    <row r="833" s="10" customFormat="1" ht="15">
      <c r="H833" s="11"/>
    </row>
    <row r="834" s="10" customFormat="1" ht="15">
      <c r="H834" s="11"/>
    </row>
    <row r="835" s="10" customFormat="1" ht="15">
      <c r="H835" s="11"/>
    </row>
    <row r="836" s="10" customFormat="1" ht="15">
      <c r="H836" s="11"/>
    </row>
    <row r="837" s="10" customFormat="1" ht="15">
      <c r="H837" s="11"/>
    </row>
    <row r="838" s="10" customFormat="1" ht="15">
      <c r="H838" s="11"/>
    </row>
    <row r="839" s="10" customFormat="1" ht="15">
      <c r="H839" s="11"/>
    </row>
    <row r="840" s="10" customFormat="1" ht="15">
      <c r="H840" s="11"/>
    </row>
    <row r="841" s="10" customFormat="1" ht="15">
      <c r="H841" s="11"/>
    </row>
    <row r="842" s="10" customFormat="1" ht="15">
      <c r="H842" s="11"/>
    </row>
    <row r="843" s="10" customFormat="1" ht="15">
      <c r="H843" s="11"/>
    </row>
    <row r="844" s="10" customFormat="1" ht="15">
      <c r="H844" s="11"/>
    </row>
    <row r="845" s="10" customFormat="1" ht="15">
      <c r="H845" s="11"/>
    </row>
    <row r="846" s="10" customFormat="1" ht="15">
      <c r="H846" s="11"/>
    </row>
    <row r="847" s="10" customFormat="1" ht="15">
      <c r="H847" s="11"/>
    </row>
    <row r="848" s="10" customFormat="1" ht="15">
      <c r="H848" s="11"/>
    </row>
    <row r="849" s="10" customFormat="1" ht="15">
      <c r="H849" s="11"/>
    </row>
    <row r="850" s="10" customFormat="1" ht="15">
      <c r="H850" s="11"/>
    </row>
    <row r="851" s="10" customFormat="1" ht="15">
      <c r="H851" s="11"/>
    </row>
    <row r="852" s="10" customFormat="1" ht="15">
      <c r="H852" s="11"/>
    </row>
    <row r="853" s="10" customFormat="1" ht="15">
      <c r="H853" s="11"/>
    </row>
    <row r="854" s="10" customFormat="1" ht="15">
      <c r="H854" s="11"/>
    </row>
    <row r="855" s="10" customFormat="1" ht="15">
      <c r="H855" s="11"/>
    </row>
    <row r="856" s="10" customFormat="1" ht="15">
      <c r="H856" s="11"/>
    </row>
    <row r="857" s="10" customFormat="1" ht="15">
      <c r="H857" s="11"/>
    </row>
    <row r="858" s="10" customFormat="1" ht="15">
      <c r="H858" s="11"/>
    </row>
    <row r="859" s="10" customFormat="1" ht="15">
      <c r="H859" s="11"/>
    </row>
    <row r="860" s="10" customFormat="1" ht="15">
      <c r="H860" s="11"/>
    </row>
    <row r="861" s="10" customFormat="1" ht="15">
      <c r="H861" s="11"/>
    </row>
    <row r="862" s="10" customFormat="1" ht="15">
      <c r="H862" s="11"/>
    </row>
    <row r="863" s="10" customFormat="1" ht="15">
      <c r="H863" s="11"/>
    </row>
    <row r="864" s="10" customFormat="1" ht="15">
      <c r="H864" s="11"/>
    </row>
    <row r="865" s="10" customFormat="1" ht="15">
      <c r="H865" s="11"/>
    </row>
    <row r="866" s="10" customFormat="1" ht="15">
      <c r="H866" s="11"/>
    </row>
    <row r="867" s="10" customFormat="1" ht="15">
      <c r="H867" s="11"/>
    </row>
    <row r="868" s="10" customFormat="1" ht="15">
      <c r="H868" s="11"/>
    </row>
    <row r="869" s="10" customFormat="1" ht="15">
      <c r="H869" s="11"/>
    </row>
    <row r="870" s="10" customFormat="1" ht="15">
      <c r="H870" s="11"/>
    </row>
    <row r="871" s="10" customFormat="1" ht="15">
      <c r="H871" s="11"/>
    </row>
    <row r="872" s="10" customFormat="1" ht="15">
      <c r="H872" s="11"/>
    </row>
    <row r="873" s="10" customFormat="1" ht="15">
      <c r="H873" s="11"/>
    </row>
  </sheetData>
  <sheetProtection password="DFCB" sheet="1" selectLockedCells="1"/>
  <mergeCells count="101">
    <mergeCell ref="N85:O85"/>
    <mergeCell ref="D20:D21"/>
    <mergeCell ref="D24:D25"/>
    <mergeCell ref="J20:J21"/>
    <mergeCell ref="C69:F69"/>
    <mergeCell ref="B56:C57"/>
    <mergeCell ref="I38:L38"/>
    <mergeCell ref="F53:G54"/>
    <mergeCell ref="J79:N79"/>
    <mergeCell ref="A74:B74"/>
    <mergeCell ref="M83:O83"/>
    <mergeCell ref="I83:L83"/>
    <mergeCell ref="D79:F79"/>
    <mergeCell ref="L75:M75"/>
    <mergeCell ref="I28:I29"/>
    <mergeCell ref="B48:C49"/>
    <mergeCell ref="J56:K57"/>
    <mergeCell ref="A59:F59"/>
    <mergeCell ref="A75:B75"/>
    <mergeCell ref="A76:B76"/>
    <mergeCell ref="A77:B77"/>
    <mergeCell ref="A78:B78"/>
    <mergeCell ref="A20:A21"/>
    <mergeCell ref="B20:B21"/>
    <mergeCell ref="A96:B96"/>
    <mergeCell ref="A89:B89"/>
    <mergeCell ref="A90:B90"/>
    <mergeCell ref="A84:B84"/>
    <mergeCell ref="A85:B85"/>
    <mergeCell ref="A87:B87"/>
    <mergeCell ref="A91:B91"/>
    <mergeCell ref="A88:B88"/>
    <mergeCell ref="A86:B86"/>
    <mergeCell ref="N90:O90"/>
    <mergeCell ref="K10:L10"/>
    <mergeCell ref="N53:O54"/>
    <mergeCell ref="A28:A29"/>
    <mergeCell ref="C24:C25"/>
    <mergeCell ref="C10:D10"/>
    <mergeCell ref="C20:C21"/>
    <mergeCell ref="I24:I25"/>
    <mergeCell ref="I16:I17"/>
    <mergeCell ref="I20:I21"/>
    <mergeCell ref="A16:A17"/>
    <mergeCell ref="B16:B17"/>
    <mergeCell ref="C16:C17"/>
    <mergeCell ref="D16:D17"/>
    <mergeCell ref="N87:O87"/>
    <mergeCell ref="N88:O88"/>
    <mergeCell ref="N86:O86"/>
    <mergeCell ref="A38:D38"/>
    <mergeCell ref="A24:A25"/>
    <mergeCell ref="B24:B25"/>
    <mergeCell ref="M92:M93"/>
    <mergeCell ref="N92:O93"/>
    <mergeCell ref="N39:O40"/>
    <mergeCell ref="N45:O46"/>
    <mergeCell ref="I59:N59"/>
    <mergeCell ref="N89:O89"/>
    <mergeCell ref="J48:K49"/>
    <mergeCell ref="K69:N69"/>
    <mergeCell ref="N91:O91"/>
    <mergeCell ref="N84:O84"/>
    <mergeCell ref="K92:L92"/>
    <mergeCell ref="D93:E93"/>
    <mergeCell ref="I91:J91"/>
    <mergeCell ref="I92:J92"/>
    <mergeCell ref="I93:J93"/>
    <mergeCell ref="F93:G93"/>
    <mergeCell ref="K93:L93"/>
    <mergeCell ref="F45:G46"/>
    <mergeCell ref="K20:K21"/>
    <mergeCell ref="L20:L21"/>
    <mergeCell ref="J24:J25"/>
    <mergeCell ref="K24:K25"/>
    <mergeCell ref="L24:L25"/>
    <mergeCell ref="F39:G40"/>
    <mergeCell ref="G16:G17"/>
    <mergeCell ref="F16:F17"/>
    <mergeCell ref="N15:O15"/>
    <mergeCell ref="N16:N17"/>
    <mergeCell ref="O16:O17"/>
    <mergeCell ref="J16:J17"/>
    <mergeCell ref="K16:K17"/>
    <mergeCell ref="L16:L17"/>
    <mergeCell ref="A1:O1"/>
    <mergeCell ref="A2:O2"/>
    <mergeCell ref="B4:C5"/>
    <mergeCell ref="E4:F4"/>
    <mergeCell ref="H5:I5"/>
    <mergeCell ref="F15:G15"/>
    <mergeCell ref="N7:O7"/>
    <mergeCell ref="A8:C8"/>
    <mergeCell ref="D8:E8"/>
    <mergeCell ref="F8:I8"/>
    <mergeCell ref="J8:L8"/>
    <mergeCell ref="N8:O8"/>
    <mergeCell ref="A7:C7"/>
    <mergeCell ref="D7:E7"/>
    <mergeCell ref="F7:I7"/>
    <mergeCell ref="J7:L7"/>
  </mergeCells>
  <dataValidations count="3">
    <dataValidation type="date" operator="greaterThan" showInputMessage="1" showErrorMessage="1" error="Enter Dates as mm/dd/yyyy.&#10;&#10;For example 01/01/2020." sqref="B53:B54 J45:J46 B45:B46 J53:J54">
      <formula1>39083</formula1>
    </dataValidation>
    <dataValidation type="list" allowBlank="1" showInputMessage="1" showErrorMessage="1" error="Press ESCAPE key and select from the drop-down box in the cell you have selected.&#10;&#10;To clear selection from list, select cell and press DELETE key.&#10;&#10;Thank you,&#10;SHRA" sqref="A75:B78">
      <formula1>$C$97:$C$110</formula1>
    </dataValidation>
    <dataValidation type="list" allowBlank="1" showInputMessage="1" showErrorMessage="1" error="Press ESCAPE key and select from the drop-down box in the cell you have selected.&#10;&#10;To clear selection from list, select cell and press DELETE key.&#10;&#10;Thank you,&#10;SHRA" sqref="A30:A34 I30:I34">
      <formula1>$A$97:$A$103</formula1>
    </dataValidation>
  </dataValidations>
  <printOptions horizontalCentered="1"/>
  <pageMargins left="0" right="0" top="0.4" bottom="0.1" header="0" footer="0"/>
  <pageSetup horizontalDpi="600" verticalDpi="600" orientation="portrait" scale="44" r:id="rId3"/>
  <headerFooter alignWithMargins="0">
    <oddFooter xml:space="preserve">&amp;R&amp;9AICS Eff. 3/1/2013 </oddFooter>
  </headerFooter>
  <legacyDrawing r:id="rId2"/>
</worksheet>
</file>

<file path=xl/worksheets/sheet3.xml><?xml version="1.0" encoding="utf-8"?>
<worksheet xmlns="http://schemas.openxmlformats.org/spreadsheetml/2006/main" xmlns:r="http://schemas.openxmlformats.org/officeDocument/2006/relationships">
  <sheetPr codeName="Sheet3">
    <tabColor indexed="42"/>
  </sheetPr>
  <dimension ref="A1:R873"/>
  <sheetViews>
    <sheetView showGridLines="0" zoomScale="70" zoomScaleNormal="70" zoomScaleSheetLayoutView="80" zoomScalePageLayoutView="0" workbookViewId="0" topLeftCell="A1">
      <selection activeCell="J8" sqref="J8:L8"/>
    </sheetView>
  </sheetViews>
  <sheetFormatPr defaultColWidth="9.140625" defaultRowHeight="12.75"/>
  <cols>
    <col min="1" max="1" width="15.28125" style="48" customWidth="1"/>
    <col min="2" max="2" width="15.421875" style="48" customWidth="1"/>
    <col min="3" max="3" width="15.7109375" style="48" customWidth="1"/>
    <col min="4" max="4" width="17.28125" style="48" customWidth="1"/>
    <col min="5" max="5" width="15.421875" style="48" customWidth="1"/>
    <col min="6" max="6" width="15.7109375" style="48" customWidth="1"/>
    <col min="7" max="7" width="16.57421875" style="48" customWidth="1"/>
    <col min="8" max="8" width="0.9921875" style="80" customWidth="1"/>
    <col min="9" max="9" width="15.28125" style="48" customWidth="1"/>
    <col min="10" max="10" width="15.421875" style="48" customWidth="1"/>
    <col min="11" max="11" width="15.8515625" style="48" customWidth="1"/>
    <col min="12" max="12" width="17.00390625" style="48" customWidth="1"/>
    <col min="13" max="14" width="15.421875" style="48" customWidth="1"/>
    <col min="15" max="15" width="16.57421875" style="48" customWidth="1"/>
    <col min="16" max="16384" width="9.140625" style="48" customWidth="1"/>
  </cols>
  <sheetData>
    <row r="1" spans="1:15" ht="26.25">
      <c r="A1" s="390" t="s">
        <v>142</v>
      </c>
      <c r="B1" s="390"/>
      <c r="C1" s="390"/>
      <c r="D1" s="390"/>
      <c r="E1" s="390"/>
      <c r="F1" s="390"/>
      <c r="G1" s="390"/>
      <c r="H1" s="390"/>
      <c r="I1" s="390"/>
      <c r="J1" s="390"/>
      <c r="K1" s="390"/>
      <c r="L1" s="390"/>
      <c r="M1" s="390"/>
      <c r="N1" s="390"/>
      <c r="O1" s="390"/>
    </row>
    <row r="2" spans="1:15" ht="26.25">
      <c r="A2" s="390" t="s">
        <v>157</v>
      </c>
      <c r="B2" s="390"/>
      <c r="C2" s="390"/>
      <c r="D2" s="390"/>
      <c r="E2" s="390"/>
      <c r="F2" s="390"/>
      <c r="G2" s="390"/>
      <c r="H2" s="390"/>
      <c r="I2" s="390"/>
      <c r="J2" s="390"/>
      <c r="K2" s="390"/>
      <c r="L2" s="390"/>
      <c r="M2" s="390"/>
      <c r="N2" s="390"/>
      <c r="O2" s="390"/>
    </row>
    <row r="3" spans="1:15" ht="10.5" customHeight="1">
      <c r="A3" s="282"/>
      <c r="B3" s="282"/>
      <c r="C3" s="282"/>
      <c r="D3" s="282"/>
      <c r="E3" s="282"/>
      <c r="F3" s="282"/>
      <c r="G3" s="282"/>
      <c r="H3" s="282"/>
      <c r="I3" s="282"/>
      <c r="J3" s="282"/>
      <c r="K3" s="282"/>
      <c r="L3" s="282"/>
      <c r="M3" s="282"/>
      <c r="N3" s="282"/>
      <c r="O3" s="282"/>
    </row>
    <row r="4" spans="1:15" ht="22.5" customHeight="1">
      <c r="A4" s="49" t="s">
        <v>48</v>
      </c>
      <c r="B4" s="391" t="s">
        <v>49</v>
      </c>
      <c r="C4" s="392"/>
      <c r="D4" s="50" t="s">
        <v>50</v>
      </c>
      <c r="E4" s="393"/>
      <c r="F4" s="394"/>
      <c r="G4" s="51"/>
      <c r="H4" s="52"/>
      <c r="O4" s="53"/>
    </row>
    <row r="5" spans="1:15" s="53" customFormat="1" ht="30.75" customHeight="1">
      <c r="A5" s="287" t="s">
        <v>53</v>
      </c>
      <c r="B5" s="392"/>
      <c r="C5" s="392"/>
      <c r="D5" s="42" t="s">
        <v>45</v>
      </c>
      <c r="E5" s="55" t="s">
        <v>18</v>
      </c>
      <c r="F5" s="55" t="s">
        <v>14</v>
      </c>
      <c r="G5" s="55" t="s">
        <v>21</v>
      </c>
      <c r="H5" s="395" t="s">
        <v>20</v>
      </c>
      <c r="I5" s="396"/>
      <c r="J5" s="55" t="s">
        <v>15</v>
      </c>
      <c r="K5" s="55" t="s">
        <v>16</v>
      </c>
      <c r="L5" s="55" t="s">
        <v>19</v>
      </c>
      <c r="M5" s="55" t="s">
        <v>36</v>
      </c>
      <c r="N5" s="55" t="s">
        <v>17</v>
      </c>
      <c r="O5" s="1" t="s">
        <v>145</v>
      </c>
    </row>
    <row r="6" spans="1:15" ht="15.75" customHeight="1">
      <c r="A6" s="283"/>
      <c r="B6" s="283"/>
      <c r="C6" s="283"/>
      <c r="D6" s="283"/>
      <c r="E6" s="283"/>
      <c r="F6" s="283"/>
      <c r="G6" s="283"/>
      <c r="H6" s="284"/>
      <c r="O6" s="53"/>
    </row>
    <row r="7" spans="1:15" s="10" customFormat="1" ht="15.75" customHeight="1">
      <c r="A7" s="355" t="s">
        <v>37</v>
      </c>
      <c r="B7" s="355"/>
      <c r="C7" s="355"/>
      <c r="D7" s="355" t="s">
        <v>0</v>
      </c>
      <c r="E7" s="355"/>
      <c r="F7" s="355" t="s">
        <v>151</v>
      </c>
      <c r="G7" s="355"/>
      <c r="H7" s="355"/>
      <c r="I7" s="355"/>
      <c r="J7" s="336" t="s">
        <v>38</v>
      </c>
      <c r="K7" s="337"/>
      <c r="L7" s="383"/>
      <c r="M7" s="56" t="s">
        <v>35</v>
      </c>
      <c r="N7" s="355" t="s">
        <v>39</v>
      </c>
      <c r="O7" s="355"/>
    </row>
    <row r="8" spans="1:15" s="10" customFormat="1" ht="15.75" customHeight="1">
      <c r="A8" s="401">
        <f>'#1'!A8:C8</f>
        <v>0</v>
      </c>
      <c r="B8" s="401"/>
      <c r="C8" s="401"/>
      <c r="D8" s="402">
        <f>'#1'!D8:E8</f>
        <v>0</v>
      </c>
      <c r="E8" s="402"/>
      <c r="F8" s="402">
        <f>'#1'!F8:I8</f>
        <v>0</v>
      </c>
      <c r="G8" s="402"/>
      <c r="H8" s="403"/>
      <c r="I8" s="402"/>
      <c r="J8" s="416"/>
      <c r="K8" s="416"/>
      <c r="L8" s="416"/>
      <c r="M8" s="183"/>
      <c r="N8" s="405">
        <f>'#1'!N8:O8</f>
        <v>0</v>
      </c>
      <c r="O8" s="402"/>
    </row>
    <row r="9" spans="1:16" s="87" customFormat="1" ht="22.5" customHeight="1">
      <c r="A9" s="81" t="s">
        <v>149</v>
      </c>
      <c r="B9" s="82"/>
      <c r="C9" s="82"/>
      <c r="D9" s="83"/>
      <c r="E9" s="83"/>
      <c r="F9" s="83"/>
      <c r="G9" s="107" t="s">
        <v>46</v>
      </c>
      <c r="H9" s="84"/>
      <c r="I9" s="81" t="s">
        <v>150</v>
      </c>
      <c r="J9" s="81"/>
      <c r="K9" s="81"/>
      <c r="L9" s="85"/>
      <c r="M9" s="85"/>
      <c r="N9" s="85"/>
      <c r="O9" s="107" t="s">
        <v>46</v>
      </c>
      <c r="P9" s="86"/>
    </row>
    <row r="10" spans="1:16" s="10" customFormat="1" ht="15" customHeight="1">
      <c r="A10" s="57" t="s">
        <v>60</v>
      </c>
      <c r="B10" s="58"/>
      <c r="C10" s="412"/>
      <c r="D10" s="413"/>
      <c r="E10" s="59"/>
      <c r="F10" s="59"/>
      <c r="G10" s="59"/>
      <c r="H10" s="32"/>
      <c r="I10" s="79" t="s">
        <v>60</v>
      </c>
      <c r="J10" s="58"/>
      <c r="K10" s="412"/>
      <c r="L10" s="413"/>
      <c r="M10" s="59"/>
      <c r="N10" s="59"/>
      <c r="O10" s="59"/>
      <c r="P10" s="20"/>
    </row>
    <row r="11" spans="1:16" s="10" customFormat="1" ht="15" customHeight="1">
      <c r="A11" s="20"/>
      <c r="B11" s="59"/>
      <c r="C11" s="2"/>
      <c r="D11" s="2"/>
      <c r="E11" s="59"/>
      <c r="F11" s="59"/>
      <c r="G11" s="59"/>
      <c r="H11" s="32"/>
      <c r="I11" s="20"/>
      <c r="J11" s="59"/>
      <c r="K11" s="2"/>
      <c r="L11" s="2"/>
      <c r="M11" s="59"/>
      <c r="N11" s="59"/>
      <c r="O11" s="59"/>
      <c r="P11" s="20"/>
    </row>
    <row r="12" spans="1:16" s="10" customFormat="1" ht="15.75" customHeight="1">
      <c r="A12" s="289" t="s">
        <v>155</v>
      </c>
      <c r="B12" s="59"/>
      <c r="C12" s="59"/>
      <c r="D12" s="60"/>
      <c r="E12" s="60"/>
      <c r="H12" s="32"/>
      <c r="I12" s="289" t="s">
        <v>155</v>
      </c>
      <c r="J12" s="59"/>
      <c r="K12" s="59"/>
      <c r="L12" s="60"/>
      <c r="M12" s="60"/>
      <c r="P12" s="20"/>
    </row>
    <row r="13" spans="1:16" s="10" customFormat="1" ht="15.75" customHeight="1">
      <c r="A13" s="289"/>
      <c r="B13" s="59"/>
      <c r="C13" s="59"/>
      <c r="D13" s="60"/>
      <c r="E13" s="60"/>
      <c r="H13" s="32"/>
      <c r="I13" s="289"/>
      <c r="J13" s="59"/>
      <c r="K13" s="59"/>
      <c r="L13" s="60"/>
      <c r="M13" s="60"/>
      <c r="P13" s="20"/>
    </row>
    <row r="14" spans="1:15" s="10" customFormat="1" ht="18" customHeight="1">
      <c r="A14" s="17" t="s">
        <v>129</v>
      </c>
      <c r="F14" s="17" t="s">
        <v>109</v>
      </c>
      <c r="G14" s="60"/>
      <c r="H14" s="61"/>
      <c r="I14" s="17" t="s">
        <v>129</v>
      </c>
      <c r="N14" s="17" t="s">
        <v>109</v>
      </c>
      <c r="O14" s="60"/>
    </row>
    <row r="15" spans="1:15" s="10" customFormat="1" ht="15" customHeight="1">
      <c r="A15" s="11" t="s">
        <v>56</v>
      </c>
      <c r="E15" s="152"/>
      <c r="F15" s="387" t="s">
        <v>152</v>
      </c>
      <c r="G15" s="387"/>
      <c r="H15" s="61"/>
      <c r="I15" s="11" t="s">
        <v>56</v>
      </c>
      <c r="M15" s="152"/>
      <c r="N15" s="387" t="s">
        <v>152</v>
      </c>
      <c r="O15" s="387"/>
    </row>
    <row r="16" spans="1:15" s="10" customFormat="1" ht="15.75" customHeight="1">
      <c r="A16" s="338" t="s">
        <v>54</v>
      </c>
      <c r="B16" s="352" t="s">
        <v>140</v>
      </c>
      <c r="C16" s="326" t="s">
        <v>47</v>
      </c>
      <c r="D16" s="359" t="s">
        <v>68</v>
      </c>
      <c r="E16" s="152"/>
      <c r="F16" s="326" t="s">
        <v>128</v>
      </c>
      <c r="G16" s="388" t="s">
        <v>127</v>
      </c>
      <c r="H16" s="40"/>
      <c r="I16" s="363" t="s">
        <v>54</v>
      </c>
      <c r="J16" s="352" t="s">
        <v>140</v>
      </c>
      <c r="K16" s="326" t="s">
        <v>47</v>
      </c>
      <c r="L16" s="359" t="s">
        <v>68</v>
      </c>
      <c r="M16" s="152"/>
      <c r="N16" s="326" t="s">
        <v>128</v>
      </c>
      <c r="O16" s="326" t="s">
        <v>127</v>
      </c>
    </row>
    <row r="17" spans="1:15" s="10" customFormat="1" ht="15.75" customHeight="1">
      <c r="A17" s="339"/>
      <c r="B17" s="353"/>
      <c r="C17" s="327"/>
      <c r="D17" s="360"/>
      <c r="E17" s="152"/>
      <c r="F17" s="327"/>
      <c r="G17" s="389"/>
      <c r="H17" s="40"/>
      <c r="I17" s="364"/>
      <c r="J17" s="353"/>
      <c r="K17" s="327"/>
      <c r="L17" s="360"/>
      <c r="M17" s="152"/>
      <c r="N17" s="327"/>
      <c r="O17" s="327"/>
    </row>
    <row r="18" spans="1:15" s="10" customFormat="1" ht="15" customHeight="1">
      <c r="A18" s="184"/>
      <c r="B18" s="185"/>
      <c r="C18" s="185"/>
      <c r="D18" s="27">
        <f>A18*B18*C18</f>
        <v>0</v>
      </c>
      <c r="E18" s="152">
        <v>1</v>
      </c>
      <c r="F18" s="257"/>
      <c r="G18" s="242"/>
      <c r="H18" s="35"/>
      <c r="I18" s="184"/>
      <c r="J18" s="185"/>
      <c r="K18" s="185"/>
      <c r="L18" s="27">
        <f>I18*J18*K18</f>
        <v>0</v>
      </c>
      <c r="M18" s="152">
        <v>1</v>
      </c>
      <c r="N18" s="257"/>
      <c r="O18" s="206"/>
    </row>
    <row r="19" spans="1:15" s="10" customFormat="1" ht="15.75" customHeight="1">
      <c r="A19" s="62"/>
      <c r="B19" s="63"/>
      <c r="C19" s="64"/>
      <c r="D19" s="62"/>
      <c r="E19" s="152">
        <v>2</v>
      </c>
      <c r="F19" s="257"/>
      <c r="G19" s="242"/>
      <c r="H19" s="35"/>
      <c r="I19" s="62"/>
      <c r="J19" s="63"/>
      <c r="K19" s="64"/>
      <c r="L19" s="62"/>
      <c r="M19" s="152">
        <v>2</v>
      </c>
      <c r="N19" s="257"/>
      <c r="O19" s="206"/>
    </row>
    <row r="20" spans="1:16" s="10" customFormat="1" ht="15" customHeight="1">
      <c r="A20" s="338" t="s">
        <v>55</v>
      </c>
      <c r="B20" s="326" t="s">
        <v>47</v>
      </c>
      <c r="C20" s="359" t="s">
        <v>67</v>
      </c>
      <c r="D20" s="324" t="s">
        <v>77</v>
      </c>
      <c r="E20" s="152">
        <v>3</v>
      </c>
      <c r="F20" s="257"/>
      <c r="G20" s="242"/>
      <c r="H20" s="35"/>
      <c r="I20" s="363" t="s">
        <v>55</v>
      </c>
      <c r="J20" s="326" t="s">
        <v>47</v>
      </c>
      <c r="K20" s="359" t="s">
        <v>67</v>
      </c>
      <c r="L20" s="324" t="s">
        <v>77</v>
      </c>
      <c r="M20" s="152">
        <v>3</v>
      </c>
      <c r="N20" s="257"/>
      <c r="O20" s="206"/>
      <c r="P20" s="20"/>
    </row>
    <row r="21" spans="1:16" s="10" customFormat="1" ht="15">
      <c r="A21" s="339"/>
      <c r="B21" s="327"/>
      <c r="C21" s="360"/>
      <c r="D21" s="325"/>
      <c r="E21" s="152">
        <v>4</v>
      </c>
      <c r="F21" s="257"/>
      <c r="G21" s="242"/>
      <c r="H21" s="35"/>
      <c r="I21" s="364"/>
      <c r="J21" s="327"/>
      <c r="K21" s="360"/>
      <c r="L21" s="325"/>
      <c r="M21" s="152">
        <v>4</v>
      </c>
      <c r="N21" s="257"/>
      <c r="O21" s="206"/>
      <c r="P21" s="20"/>
    </row>
    <row r="22" spans="1:16" s="10" customFormat="1" ht="15">
      <c r="A22" s="186"/>
      <c r="B22" s="185"/>
      <c r="C22" s="28">
        <f>A22*B22</f>
        <v>0</v>
      </c>
      <c r="D22" s="65">
        <f>MAX(D18,C22)</f>
        <v>0</v>
      </c>
      <c r="E22" s="152">
        <v>5</v>
      </c>
      <c r="F22" s="257"/>
      <c r="G22" s="242"/>
      <c r="H22" s="35"/>
      <c r="I22" s="186"/>
      <c r="J22" s="185"/>
      <c r="K22" s="28">
        <f>I22*J22</f>
        <v>0</v>
      </c>
      <c r="L22" s="65">
        <f>MAX(L18,K22)</f>
        <v>0</v>
      </c>
      <c r="M22" s="152">
        <v>5</v>
      </c>
      <c r="N22" s="257"/>
      <c r="O22" s="206"/>
      <c r="P22" s="20"/>
    </row>
    <row r="23" spans="1:16" s="10" customFormat="1" ht="15.75" customHeight="1">
      <c r="A23" s="62"/>
      <c r="B23" s="63"/>
      <c r="C23" s="64"/>
      <c r="D23" s="62"/>
      <c r="E23" s="152">
        <v>6</v>
      </c>
      <c r="F23" s="257"/>
      <c r="G23" s="242"/>
      <c r="H23" s="35"/>
      <c r="I23" s="62"/>
      <c r="J23" s="63"/>
      <c r="K23" s="64"/>
      <c r="L23" s="62"/>
      <c r="M23" s="152">
        <v>6</v>
      </c>
      <c r="N23" s="257"/>
      <c r="O23" s="206"/>
      <c r="P23" s="20"/>
    </row>
    <row r="24" spans="1:16" s="10" customFormat="1" ht="15" customHeight="1">
      <c r="A24" s="350" t="s">
        <v>141</v>
      </c>
      <c r="B24" s="352" t="s">
        <v>131</v>
      </c>
      <c r="C24" s="326" t="s">
        <v>47</v>
      </c>
      <c r="D24" s="324" t="s">
        <v>76</v>
      </c>
      <c r="E24" s="152">
        <v>7</v>
      </c>
      <c r="F24" s="257"/>
      <c r="G24" s="242"/>
      <c r="H24" s="35"/>
      <c r="I24" s="361" t="s">
        <v>88</v>
      </c>
      <c r="J24" s="352" t="s">
        <v>131</v>
      </c>
      <c r="K24" s="326" t="s">
        <v>47</v>
      </c>
      <c r="L24" s="324" t="s">
        <v>76</v>
      </c>
      <c r="M24" s="152">
        <v>7</v>
      </c>
      <c r="N24" s="257"/>
      <c r="O24" s="206"/>
      <c r="P24" s="20"/>
    </row>
    <row r="25" spans="1:16" s="10" customFormat="1" ht="15" customHeight="1">
      <c r="A25" s="351"/>
      <c r="B25" s="353"/>
      <c r="C25" s="327"/>
      <c r="D25" s="325"/>
      <c r="E25" s="152">
        <v>8</v>
      </c>
      <c r="F25" s="257"/>
      <c r="G25" s="242"/>
      <c r="H25" s="35"/>
      <c r="I25" s="362"/>
      <c r="J25" s="353"/>
      <c r="K25" s="327"/>
      <c r="L25" s="325"/>
      <c r="M25" s="152">
        <v>8</v>
      </c>
      <c r="N25" s="257"/>
      <c r="O25" s="206"/>
      <c r="P25" s="20"/>
    </row>
    <row r="26" spans="1:16" s="10" customFormat="1" ht="15.75" customHeight="1">
      <c r="A26" s="184"/>
      <c r="B26" s="185"/>
      <c r="C26" s="185"/>
      <c r="D26" s="27">
        <f>A26*B26*C26</f>
        <v>0</v>
      </c>
      <c r="E26" s="152">
        <v>9</v>
      </c>
      <c r="F26" s="257"/>
      <c r="G26" s="242"/>
      <c r="H26" s="35"/>
      <c r="I26" s="184"/>
      <c r="J26" s="185"/>
      <c r="K26" s="185"/>
      <c r="L26" s="27">
        <f>I26*J26*K26</f>
        <v>0</v>
      </c>
      <c r="M26" s="152">
        <v>9</v>
      </c>
      <c r="N26" s="257"/>
      <c r="O26" s="206"/>
      <c r="P26" s="20"/>
    </row>
    <row r="27" spans="1:16" s="10" customFormat="1" ht="15.75" customHeight="1">
      <c r="A27" s="62"/>
      <c r="B27" s="63"/>
      <c r="C27" s="64"/>
      <c r="D27" s="62"/>
      <c r="E27" s="152">
        <v>10</v>
      </c>
      <c r="F27" s="257"/>
      <c r="G27" s="242"/>
      <c r="H27" s="35"/>
      <c r="I27" s="62"/>
      <c r="J27" s="63"/>
      <c r="K27" s="64"/>
      <c r="L27" s="62"/>
      <c r="M27" s="152">
        <v>10</v>
      </c>
      <c r="N27" s="257"/>
      <c r="O27" s="206"/>
      <c r="P27" s="20"/>
    </row>
    <row r="28" spans="1:16" s="10" customFormat="1" ht="15.75" customHeight="1">
      <c r="A28" s="357" t="s">
        <v>87</v>
      </c>
      <c r="B28" s="63"/>
      <c r="C28" s="64"/>
      <c r="D28" s="62"/>
      <c r="E28" s="152">
        <v>11</v>
      </c>
      <c r="F28" s="257"/>
      <c r="G28" s="242"/>
      <c r="H28" s="35"/>
      <c r="I28" s="345" t="s">
        <v>87</v>
      </c>
      <c r="J28" s="63"/>
      <c r="K28" s="64"/>
      <c r="L28" s="62"/>
      <c r="M28" s="152">
        <v>11</v>
      </c>
      <c r="N28" s="257"/>
      <c r="O28" s="206"/>
      <c r="P28" s="20"/>
    </row>
    <row r="29" spans="1:16" s="10" customFormat="1" ht="15">
      <c r="A29" s="358"/>
      <c r="B29" s="56" t="s">
        <v>9</v>
      </c>
      <c r="C29" s="9" t="s">
        <v>47</v>
      </c>
      <c r="D29" s="9" t="s">
        <v>1</v>
      </c>
      <c r="E29" s="152">
        <v>12</v>
      </c>
      <c r="F29" s="257"/>
      <c r="G29" s="242"/>
      <c r="H29" s="66"/>
      <c r="I29" s="346"/>
      <c r="J29" s="56" t="s">
        <v>9</v>
      </c>
      <c r="K29" s="9" t="s">
        <v>47</v>
      </c>
      <c r="L29" s="9" t="s">
        <v>1</v>
      </c>
      <c r="M29" s="152">
        <v>12</v>
      </c>
      <c r="N29" s="257"/>
      <c r="O29" s="206"/>
      <c r="P29" s="20"/>
    </row>
    <row r="30" spans="1:16" s="10" customFormat="1" ht="15.75" customHeight="1">
      <c r="A30" s="187"/>
      <c r="B30" s="184"/>
      <c r="C30" s="185"/>
      <c r="D30" s="27">
        <f>B30*C30</f>
        <v>0</v>
      </c>
      <c r="E30" s="152">
        <v>13</v>
      </c>
      <c r="F30" s="257"/>
      <c r="G30" s="242"/>
      <c r="H30" s="68"/>
      <c r="I30" s="187"/>
      <c r="J30" s="184"/>
      <c r="K30" s="185"/>
      <c r="L30" s="27">
        <f>J30*K30</f>
        <v>0</v>
      </c>
      <c r="M30" s="152">
        <v>13</v>
      </c>
      <c r="N30" s="257"/>
      <c r="O30" s="206"/>
      <c r="P30" s="20"/>
    </row>
    <row r="31" spans="1:16" s="10" customFormat="1" ht="15.75" customHeight="1">
      <c r="A31" s="187"/>
      <c r="B31" s="184"/>
      <c r="C31" s="185"/>
      <c r="D31" s="27">
        <f>B31*C31</f>
        <v>0</v>
      </c>
      <c r="E31" s="152">
        <v>14</v>
      </c>
      <c r="F31" s="257"/>
      <c r="G31" s="242"/>
      <c r="H31" s="68"/>
      <c r="I31" s="187"/>
      <c r="J31" s="184"/>
      <c r="K31" s="185"/>
      <c r="L31" s="27">
        <f>J31*K31</f>
        <v>0</v>
      </c>
      <c r="M31" s="152">
        <v>14</v>
      </c>
      <c r="N31" s="257"/>
      <c r="O31" s="206"/>
      <c r="P31" s="20"/>
    </row>
    <row r="32" spans="1:16" s="10" customFormat="1" ht="15.75" customHeight="1">
      <c r="A32" s="187"/>
      <c r="B32" s="184"/>
      <c r="C32" s="185"/>
      <c r="D32" s="27">
        <f>B32*C32</f>
        <v>0</v>
      </c>
      <c r="E32" s="152">
        <v>15</v>
      </c>
      <c r="F32" s="257"/>
      <c r="G32" s="242"/>
      <c r="H32" s="68"/>
      <c r="I32" s="187"/>
      <c r="J32" s="184"/>
      <c r="K32" s="185"/>
      <c r="L32" s="27">
        <f>J32*K32</f>
        <v>0</v>
      </c>
      <c r="M32" s="152">
        <v>15</v>
      </c>
      <c r="N32" s="257"/>
      <c r="O32" s="206"/>
      <c r="P32" s="20"/>
    </row>
    <row r="33" spans="1:16" s="10" customFormat="1" ht="15.75" customHeight="1">
      <c r="A33" s="187"/>
      <c r="B33" s="184"/>
      <c r="C33" s="185"/>
      <c r="D33" s="27">
        <f>B33*C33</f>
        <v>0</v>
      </c>
      <c r="E33" s="67"/>
      <c r="F33" s="153" t="s">
        <v>111</v>
      </c>
      <c r="G33" s="225">
        <f>SUM(G18:G32)</f>
        <v>0</v>
      </c>
      <c r="H33" s="68"/>
      <c r="I33" s="187"/>
      <c r="J33" s="184"/>
      <c r="K33" s="185"/>
      <c r="L33" s="27">
        <f>J33*K33</f>
        <v>0</v>
      </c>
      <c r="M33" s="67"/>
      <c r="N33" s="153" t="s">
        <v>111</v>
      </c>
      <c r="O33" s="154">
        <f>SUM(O18:O32)</f>
        <v>0</v>
      </c>
      <c r="P33" s="20"/>
    </row>
    <row r="34" spans="1:16" s="10" customFormat="1" ht="15.75" customHeight="1">
      <c r="A34" s="187"/>
      <c r="B34" s="184"/>
      <c r="C34" s="185"/>
      <c r="D34" s="27">
        <f>B34*C34</f>
        <v>0</v>
      </c>
      <c r="E34" s="67"/>
      <c r="F34" s="153" t="s">
        <v>118</v>
      </c>
      <c r="G34" s="226">
        <f>COUNT(G18:G32)</f>
        <v>0</v>
      </c>
      <c r="H34" s="68"/>
      <c r="I34" s="187"/>
      <c r="J34" s="184"/>
      <c r="K34" s="185"/>
      <c r="L34" s="27">
        <f>J34*K34</f>
        <v>0</v>
      </c>
      <c r="M34" s="67"/>
      <c r="N34" s="153" t="s">
        <v>118</v>
      </c>
      <c r="O34" s="155">
        <f>COUNT(O18:O32)</f>
        <v>0</v>
      </c>
      <c r="P34" s="20"/>
    </row>
    <row r="35" spans="1:16" s="10" customFormat="1" ht="15.75" customHeight="1">
      <c r="A35" s="41"/>
      <c r="D35" s="122" t="s">
        <v>75</v>
      </c>
      <c r="E35" s="24"/>
      <c r="F35" s="153" t="s">
        <v>110</v>
      </c>
      <c r="G35" s="225" t="str">
        <f>IF(G33&gt;0,G33/G34,"0")</f>
        <v>0</v>
      </c>
      <c r="H35" s="35"/>
      <c r="I35" s="41"/>
      <c r="L35" s="122" t="s">
        <v>75</v>
      </c>
      <c r="M35" s="24"/>
      <c r="N35" s="153" t="s">
        <v>110</v>
      </c>
      <c r="O35" s="154" t="str">
        <f>IF(O33&gt;0,O33/O34,"0")</f>
        <v>0</v>
      </c>
      <c r="P35" s="20"/>
    </row>
    <row r="36" spans="1:16" s="10" customFormat="1" ht="15.75" customHeight="1">
      <c r="A36" s="41"/>
      <c r="B36" s="26"/>
      <c r="C36" s="26"/>
      <c r="D36" s="27">
        <f>SUM(D30:D34)</f>
        <v>0</v>
      </c>
      <c r="E36" s="110"/>
      <c r="F36" s="44" t="s">
        <v>47</v>
      </c>
      <c r="G36" s="243"/>
      <c r="H36" s="35"/>
      <c r="I36" s="41"/>
      <c r="J36" s="26"/>
      <c r="K36" s="26"/>
      <c r="L36" s="27">
        <f>SUM(L30:L34)</f>
        <v>0</v>
      </c>
      <c r="M36" s="110"/>
      <c r="N36" s="44" t="s">
        <v>47</v>
      </c>
      <c r="O36" s="188"/>
      <c r="P36" s="20"/>
    </row>
    <row r="37" spans="1:16" s="10" customFormat="1" ht="15.75" customHeight="1">
      <c r="A37" s="146">
        <f>MAX(A18,A22)</f>
        <v>0</v>
      </c>
      <c r="B37" s="16"/>
      <c r="C37" s="69"/>
      <c r="E37" s="5"/>
      <c r="F37" s="18" t="s">
        <v>112</v>
      </c>
      <c r="G37" s="225">
        <f>G35*G36</f>
        <v>0</v>
      </c>
      <c r="H37" s="32"/>
      <c r="I37" s="146">
        <f>MAX(I18,I22)</f>
        <v>0</v>
      </c>
      <c r="J37" s="16"/>
      <c r="K37" s="69"/>
      <c r="M37" s="5"/>
      <c r="N37" s="18" t="s">
        <v>112</v>
      </c>
      <c r="O37" s="154">
        <f>O35*O36</f>
        <v>0</v>
      </c>
      <c r="P37" s="20"/>
    </row>
    <row r="38" spans="1:16" s="10" customFormat="1" ht="15" customHeight="1">
      <c r="A38" s="331" t="s">
        <v>61</v>
      </c>
      <c r="B38" s="331"/>
      <c r="C38" s="331"/>
      <c r="D38" s="331"/>
      <c r="E38" s="7"/>
      <c r="H38" s="32"/>
      <c r="I38" s="331" t="s">
        <v>61</v>
      </c>
      <c r="J38" s="331"/>
      <c r="K38" s="331"/>
      <c r="L38" s="331"/>
      <c r="M38" s="7"/>
      <c r="P38" s="20"/>
    </row>
    <row r="39" spans="1:15" s="10" customFormat="1" ht="30" customHeight="1">
      <c r="A39" s="44" t="s">
        <v>89</v>
      </c>
      <c r="B39" s="44" t="s">
        <v>91</v>
      </c>
      <c r="C39" s="9" t="s">
        <v>140</v>
      </c>
      <c r="D39" s="9" t="s">
        <v>47</v>
      </c>
      <c r="F39" s="332" t="s">
        <v>69</v>
      </c>
      <c r="G39" s="333"/>
      <c r="H39" s="32"/>
      <c r="I39" s="233" t="s">
        <v>89</v>
      </c>
      <c r="J39" s="44" t="s">
        <v>91</v>
      </c>
      <c r="K39" s="9" t="s">
        <v>52</v>
      </c>
      <c r="L39" s="9" t="s">
        <v>47</v>
      </c>
      <c r="N39" s="332" t="s">
        <v>69</v>
      </c>
      <c r="O39" s="332"/>
    </row>
    <row r="40" spans="1:15" s="10" customFormat="1" ht="15.75" customHeight="1">
      <c r="A40" s="184"/>
      <c r="B40" s="189"/>
      <c r="C40" s="185"/>
      <c r="D40" s="185"/>
      <c r="F40" s="332"/>
      <c r="G40" s="333"/>
      <c r="H40" s="32"/>
      <c r="I40" s="184"/>
      <c r="J40" s="189"/>
      <c r="K40" s="185"/>
      <c r="L40" s="185"/>
      <c r="N40" s="332"/>
      <c r="O40" s="332"/>
    </row>
    <row r="41" spans="1:15" s="10" customFormat="1" ht="15" customHeight="1">
      <c r="A41" s="46" t="s">
        <v>90</v>
      </c>
      <c r="B41" s="46" t="s">
        <v>92</v>
      </c>
      <c r="C41" s="118"/>
      <c r="D41" s="123" t="s">
        <v>78</v>
      </c>
      <c r="F41" s="15" t="s">
        <v>7</v>
      </c>
      <c r="G41" s="227" t="s">
        <v>8</v>
      </c>
      <c r="H41" s="32"/>
      <c r="I41" s="234" t="s">
        <v>90</v>
      </c>
      <c r="J41" s="46" t="s">
        <v>92</v>
      </c>
      <c r="K41" s="118"/>
      <c r="L41" s="123" t="s">
        <v>78</v>
      </c>
      <c r="N41" s="15" t="s">
        <v>7</v>
      </c>
      <c r="O41" s="15" t="s">
        <v>8</v>
      </c>
    </row>
    <row r="42" spans="1:17" s="10" customFormat="1" ht="15" customHeight="1">
      <c r="A42" s="45">
        <f>A40*C40*D40</f>
        <v>0</v>
      </c>
      <c r="B42" s="45" t="str">
        <f>IF(B40&gt;0,C40*D40*(A37*B40+A37),"$0.00")</f>
        <v>$0.00</v>
      </c>
      <c r="D42" s="45">
        <f>MAX(A42,B42)</f>
        <v>0</v>
      </c>
      <c r="E42" s="74"/>
      <c r="F42" s="28">
        <f>G42/12</f>
        <v>0</v>
      </c>
      <c r="G42" s="201">
        <f>D22+D26+D36+D42</f>
        <v>0</v>
      </c>
      <c r="H42" s="33"/>
      <c r="I42" s="235">
        <f>I40*K40*L40</f>
        <v>0</v>
      </c>
      <c r="J42" s="45" t="str">
        <f>IF(J40&gt;0,K40*L40*(I37*J40+I37),"$0.00")</f>
        <v>$0.00</v>
      </c>
      <c r="L42" s="45">
        <f>MAX(I42,J42)</f>
        <v>0</v>
      </c>
      <c r="M42" s="74"/>
      <c r="N42" s="28">
        <f>O42/12</f>
        <v>0</v>
      </c>
      <c r="O42" s="28">
        <f>L22+L26+L36+L42</f>
        <v>0</v>
      </c>
      <c r="P42" s="20"/>
      <c r="Q42" s="20"/>
    </row>
    <row r="43" spans="1:17" s="10" customFormat="1" ht="15" customHeight="1">
      <c r="A43" s="116"/>
      <c r="B43" s="116"/>
      <c r="C43" s="117"/>
      <c r="E43" s="74"/>
      <c r="F43" s="38"/>
      <c r="G43" s="38"/>
      <c r="H43" s="33"/>
      <c r="I43" s="116"/>
      <c r="J43" s="116"/>
      <c r="K43" s="117"/>
      <c r="M43" s="17"/>
      <c r="N43" s="290"/>
      <c r="O43" s="290"/>
      <c r="P43" s="20"/>
      <c r="Q43" s="20"/>
    </row>
    <row r="44" spans="1:15" s="10" customFormat="1" ht="18.75" customHeight="1">
      <c r="A44" s="17" t="s">
        <v>125</v>
      </c>
      <c r="B44" s="11"/>
      <c r="C44" s="11"/>
      <c r="E44" s="11"/>
      <c r="G44" s="20"/>
      <c r="H44" s="32"/>
      <c r="I44" s="17" t="s">
        <v>125</v>
      </c>
      <c r="J44" s="11"/>
      <c r="K44" s="11"/>
      <c r="M44" s="11"/>
      <c r="O44" s="79"/>
    </row>
    <row r="45" spans="1:15" s="10" customFormat="1" ht="15.75" customHeight="1">
      <c r="A45" s="18" t="s">
        <v>41</v>
      </c>
      <c r="B45" s="190"/>
      <c r="C45" s="18" t="s">
        <v>5</v>
      </c>
      <c r="D45" s="145">
        <f>ROUND(C47,2)</f>
        <v>0</v>
      </c>
      <c r="E45" s="202" t="str">
        <f>IF(B47&gt;0,(B47/D45)*52,"$0.00")</f>
        <v>$0.00</v>
      </c>
      <c r="F45" s="332" t="s">
        <v>136</v>
      </c>
      <c r="G45" s="333"/>
      <c r="H45" s="33"/>
      <c r="I45" s="236" t="s">
        <v>41</v>
      </c>
      <c r="J45" s="190"/>
      <c r="K45" s="18" t="s">
        <v>5</v>
      </c>
      <c r="L45" s="145">
        <f>ROUND(K47,2)</f>
        <v>0</v>
      </c>
      <c r="M45" s="202" t="str">
        <f>IF(J47&gt;0,(J47/L45)*52,"$0.00")</f>
        <v>$0.00</v>
      </c>
      <c r="N45" s="332" t="s">
        <v>70</v>
      </c>
      <c r="O45" s="332"/>
    </row>
    <row r="46" spans="1:15" s="10" customFormat="1" ht="15.75" customHeight="1">
      <c r="A46" s="18" t="s">
        <v>42</v>
      </c>
      <c r="B46" s="191"/>
      <c r="C46" s="14">
        <f>B46-B45+1</f>
        <v>1</v>
      </c>
      <c r="D46" s="124" t="s">
        <v>134</v>
      </c>
      <c r="E46" s="112"/>
      <c r="F46" s="332"/>
      <c r="G46" s="333"/>
      <c r="H46" s="33"/>
      <c r="I46" s="236" t="s">
        <v>42</v>
      </c>
      <c r="J46" s="191"/>
      <c r="K46" s="14">
        <f>J46-J45+1</f>
        <v>1</v>
      </c>
      <c r="L46" s="124" t="s">
        <v>79</v>
      </c>
      <c r="M46" s="112"/>
      <c r="N46" s="332"/>
      <c r="O46" s="332"/>
    </row>
    <row r="47" spans="1:15" s="10" customFormat="1" ht="17.25" customHeight="1">
      <c r="A47" s="19" t="s">
        <v>6</v>
      </c>
      <c r="B47" s="184"/>
      <c r="C47" s="144">
        <f>IF(B47&gt;0,C46/7,0)</f>
        <v>0</v>
      </c>
      <c r="D47" s="28">
        <f>ROUND(E45,2)</f>
        <v>0</v>
      </c>
      <c r="E47" s="110"/>
      <c r="F47" s="15" t="s">
        <v>7</v>
      </c>
      <c r="G47" s="227" t="s">
        <v>8</v>
      </c>
      <c r="H47" s="33"/>
      <c r="I47" s="237" t="s">
        <v>6</v>
      </c>
      <c r="J47" s="184"/>
      <c r="K47" s="144">
        <f>IF(J47&gt;0,K46/7,0)</f>
        <v>0</v>
      </c>
      <c r="L47" s="28">
        <f>ROUND(M45,2)</f>
        <v>0</v>
      </c>
      <c r="M47" s="110"/>
      <c r="N47" s="15" t="s">
        <v>7</v>
      </c>
      <c r="O47" s="15" t="s">
        <v>8</v>
      </c>
    </row>
    <row r="48" spans="2:15" s="10" customFormat="1" ht="15.75" customHeight="1">
      <c r="B48" s="347" t="s">
        <v>74</v>
      </c>
      <c r="C48" s="347"/>
      <c r="D48" s="122" t="s">
        <v>135</v>
      </c>
      <c r="E48" s="21"/>
      <c r="F48" s="28">
        <f>G48/12</f>
        <v>0</v>
      </c>
      <c r="G48" s="228">
        <f>IF(D47+D49&gt;0,D47+D49,0)</f>
        <v>0</v>
      </c>
      <c r="H48" s="39"/>
      <c r="J48" s="347" t="s">
        <v>74</v>
      </c>
      <c r="K48" s="347"/>
      <c r="L48" s="122" t="s">
        <v>80</v>
      </c>
      <c r="M48" s="21"/>
      <c r="N48" s="28">
        <f>O48/12</f>
        <v>0</v>
      </c>
      <c r="O48" s="27">
        <f>IF(L47+L49&gt;0,L47+L49,0)</f>
        <v>0</v>
      </c>
    </row>
    <row r="49" spans="1:15" s="10" customFormat="1" ht="15">
      <c r="A49" s="111"/>
      <c r="B49" s="347"/>
      <c r="C49" s="347"/>
      <c r="D49" s="184"/>
      <c r="E49" s="11"/>
      <c r="G49" s="12"/>
      <c r="H49" s="32"/>
      <c r="I49" s="111"/>
      <c r="J49" s="347"/>
      <c r="K49" s="347"/>
      <c r="L49" s="184"/>
      <c r="M49" s="11"/>
      <c r="O49" s="94"/>
    </row>
    <row r="50" spans="1:15" s="10" customFormat="1" ht="15">
      <c r="A50" s="111"/>
      <c r="B50" s="120"/>
      <c r="C50" s="120"/>
      <c r="D50" s="141"/>
      <c r="E50" s="11"/>
      <c r="G50" s="12"/>
      <c r="H50" s="32"/>
      <c r="I50" s="111"/>
      <c r="J50" s="120"/>
      <c r="K50" s="120"/>
      <c r="L50" s="141"/>
      <c r="M50" s="11"/>
      <c r="O50" s="12"/>
    </row>
    <row r="51" spans="1:15" s="10" customFormat="1" ht="18" customHeight="1">
      <c r="A51" s="17" t="s">
        <v>126</v>
      </c>
      <c r="B51" s="25"/>
      <c r="C51" s="11"/>
      <c r="E51" s="11"/>
      <c r="G51" s="20"/>
      <c r="H51" s="32"/>
      <c r="I51" s="17" t="s">
        <v>126</v>
      </c>
      <c r="J51" s="25"/>
      <c r="K51" s="11"/>
      <c r="M51" s="11"/>
      <c r="O51" s="20"/>
    </row>
    <row r="52" spans="1:15" s="10" customFormat="1" ht="18" customHeight="1">
      <c r="A52" s="11" t="s">
        <v>156</v>
      </c>
      <c r="B52" s="25"/>
      <c r="C52" s="11"/>
      <c r="D52" s="187"/>
      <c r="E52" s="11"/>
      <c r="G52" s="20"/>
      <c r="H52" s="32"/>
      <c r="I52" s="11" t="s">
        <v>156</v>
      </c>
      <c r="J52" s="25"/>
      <c r="K52" s="11"/>
      <c r="L52" s="187"/>
      <c r="M52" s="11"/>
      <c r="O52" s="20"/>
    </row>
    <row r="53" spans="1:15" s="10" customFormat="1" ht="16.5" customHeight="1">
      <c r="A53" s="18" t="s">
        <v>41</v>
      </c>
      <c r="B53" s="190"/>
      <c r="C53" s="18" t="s">
        <v>5</v>
      </c>
      <c r="D53" s="145">
        <f>ROUND(C55,2)</f>
        <v>0</v>
      </c>
      <c r="E53" s="202" t="str">
        <f>IF(B55&gt;0,(B55/D53)*52,"$0.00")</f>
        <v>$0.00</v>
      </c>
      <c r="F53" s="332" t="s">
        <v>137</v>
      </c>
      <c r="G53" s="333"/>
      <c r="H53" s="33"/>
      <c r="I53" s="236" t="s">
        <v>41</v>
      </c>
      <c r="J53" s="190"/>
      <c r="K53" s="18" t="s">
        <v>5</v>
      </c>
      <c r="L53" s="145">
        <f>ROUND(K55,2)</f>
        <v>0</v>
      </c>
      <c r="M53" s="202" t="str">
        <f>IF(J55&gt;0,(J55/L53)*52,"$0.00")</f>
        <v>$0.00</v>
      </c>
      <c r="N53" s="332" t="s">
        <v>71</v>
      </c>
      <c r="O53" s="332"/>
    </row>
    <row r="54" spans="1:15" s="10" customFormat="1" ht="16.5" customHeight="1">
      <c r="A54" s="18" t="s">
        <v>42</v>
      </c>
      <c r="B54" s="191"/>
      <c r="C54" s="14">
        <f>B54-B53+1</f>
        <v>1</v>
      </c>
      <c r="D54" s="124" t="s">
        <v>138</v>
      </c>
      <c r="E54" s="112"/>
      <c r="F54" s="332"/>
      <c r="G54" s="333"/>
      <c r="H54" s="33"/>
      <c r="I54" s="236" t="s">
        <v>42</v>
      </c>
      <c r="J54" s="191"/>
      <c r="K54" s="14">
        <f>J54-J53+1</f>
        <v>1</v>
      </c>
      <c r="L54" s="124" t="s">
        <v>79</v>
      </c>
      <c r="M54" s="112"/>
      <c r="N54" s="332"/>
      <c r="O54" s="332"/>
    </row>
    <row r="55" spans="1:15" s="10" customFormat="1" ht="17.25" customHeight="1">
      <c r="A55" s="19" t="s">
        <v>6</v>
      </c>
      <c r="B55" s="184"/>
      <c r="C55" s="144">
        <f>IF(B55&gt;0,C54/7,0)</f>
        <v>0</v>
      </c>
      <c r="D55" s="28">
        <f>ROUND(E53,2)</f>
        <v>0</v>
      </c>
      <c r="E55" s="110"/>
      <c r="F55" s="15" t="s">
        <v>7</v>
      </c>
      <c r="G55" s="227" t="s">
        <v>8</v>
      </c>
      <c r="H55" s="33"/>
      <c r="I55" s="237" t="s">
        <v>6</v>
      </c>
      <c r="J55" s="184"/>
      <c r="K55" s="144">
        <f>IF(J55&gt;0,K54/7,0)</f>
        <v>0</v>
      </c>
      <c r="L55" s="28">
        <f>ROUND(M53,2)</f>
        <v>0</v>
      </c>
      <c r="M55" s="110"/>
      <c r="N55" s="15" t="s">
        <v>7</v>
      </c>
      <c r="O55" s="15" t="s">
        <v>8</v>
      </c>
    </row>
    <row r="56" spans="2:15" s="10" customFormat="1" ht="16.5" customHeight="1">
      <c r="B56" s="330" t="s">
        <v>74</v>
      </c>
      <c r="C56" s="330"/>
      <c r="D56" s="122" t="s">
        <v>139</v>
      </c>
      <c r="E56" s="21"/>
      <c r="F56" s="28">
        <f>G56/12</f>
        <v>0</v>
      </c>
      <c r="G56" s="228">
        <f>IF(D55+D57&gt;0,D55+D57,0)</f>
        <v>0</v>
      </c>
      <c r="H56" s="39"/>
      <c r="J56" s="330" t="s">
        <v>74</v>
      </c>
      <c r="K56" s="330"/>
      <c r="L56" s="122" t="s">
        <v>81</v>
      </c>
      <c r="M56" s="21"/>
      <c r="N56" s="28">
        <f>O56/12</f>
        <v>0</v>
      </c>
      <c r="O56" s="27">
        <f>IF(L55+L57&gt;0,L55+L57,0)</f>
        <v>0</v>
      </c>
    </row>
    <row r="57" spans="1:15" s="10" customFormat="1" ht="16.5" customHeight="1">
      <c r="A57" s="111"/>
      <c r="B57" s="330"/>
      <c r="C57" s="330"/>
      <c r="D57" s="184"/>
      <c r="E57" s="20"/>
      <c r="F57" s="38"/>
      <c r="G57" s="113"/>
      <c r="H57" s="39"/>
      <c r="I57" s="111"/>
      <c r="J57" s="330"/>
      <c r="K57" s="330"/>
      <c r="L57" s="184"/>
      <c r="M57" s="20"/>
      <c r="N57" s="38"/>
      <c r="O57" s="126"/>
    </row>
    <row r="58" spans="2:15" s="10" customFormat="1" ht="15.75" thickBot="1">
      <c r="B58" s="14">
        <f>B54-B53+1</f>
        <v>1</v>
      </c>
      <c r="C58" s="22"/>
      <c r="D58" s="23"/>
      <c r="G58" s="20"/>
      <c r="H58" s="32"/>
      <c r="J58" s="14">
        <f>J54-J53+1</f>
        <v>1</v>
      </c>
      <c r="K58" s="22"/>
      <c r="L58" s="23"/>
      <c r="O58" s="20"/>
    </row>
    <row r="59" spans="1:15" s="10" customFormat="1" ht="18.75" customHeight="1" thickBot="1">
      <c r="A59" s="328" t="s">
        <v>153</v>
      </c>
      <c r="B59" s="329"/>
      <c r="C59" s="329"/>
      <c r="D59" s="329"/>
      <c r="E59" s="329"/>
      <c r="F59" s="329"/>
      <c r="G59" s="70">
        <f>MAX(G42,G48,G56,G37)</f>
        <v>0</v>
      </c>
      <c r="H59" s="37"/>
      <c r="I59" s="328" t="s">
        <v>154</v>
      </c>
      <c r="J59" s="329"/>
      <c r="K59" s="329"/>
      <c r="L59" s="329"/>
      <c r="M59" s="329"/>
      <c r="N59" s="329"/>
      <c r="O59" s="70">
        <f>MAX(O42,O48,O56,O37)</f>
        <v>0</v>
      </c>
    </row>
    <row r="60" spans="1:15" s="10" customFormat="1" ht="16.5" thickBot="1">
      <c r="A60" s="20"/>
      <c r="B60" s="20"/>
      <c r="C60" s="20"/>
      <c r="D60" s="20"/>
      <c r="E60" s="20"/>
      <c r="F60" s="20"/>
      <c r="G60" s="229" t="s">
        <v>93</v>
      </c>
      <c r="H60" s="72"/>
      <c r="I60" s="20"/>
      <c r="J60" s="20"/>
      <c r="K60" s="20"/>
      <c r="L60" s="20"/>
      <c r="M60" s="20"/>
      <c r="N60" s="20"/>
      <c r="O60" s="149" t="s">
        <v>94</v>
      </c>
    </row>
    <row r="61" spans="1:15" s="10" customFormat="1" ht="15.75">
      <c r="A61" s="20"/>
      <c r="B61" s="20"/>
      <c r="C61" s="20"/>
      <c r="D61" s="20"/>
      <c r="E61" s="20"/>
      <c r="F61" s="20"/>
      <c r="G61" s="71"/>
      <c r="H61" s="72"/>
      <c r="I61" s="20"/>
      <c r="J61" s="20"/>
      <c r="K61" s="20"/>
      <c r="L61" s="20"/>
      <c r="M61" s="20"/>
      <c r="N61" s="20"/>
      <c r="O61" s="71"/>
    </row>
    <row r="62" spans="1:16" s="87" customFormat="1" ht="22.5" customHeight="1">
      <c r="A62" s="88" t="s">
        <v>62</v>
      </c>
      <c r="B62" s="85"/>
      <c r="C62" s="85"/>
      <c r="D62" s="85"/>
      <c r="E62" s="85"/>
      <c r="F62" s="85"/>
      <c r="G62" s="109" t="s">
        <v>46</v>
      </c>
      <c r="H62" s="89"/>
      <c r="I62" s="90" t="s">
        <v>63</v>
      </c>
      <c r="J62" s="85"/>
      <c r="K62" s="85"/>
      <c r="L62" s="85"/>
      <c r="M62" s="85"/>
      <c r="N62" s="85"/>
      <c r="O62" s="108" t="s">
        <v>46</v>
      </c>
      <c r="P62" s="91"/>
    </row>
    <row r="63" spans="1:15" s="10" customFormat="1" ht="15.75" customHeight="1">
      <c r="A63" s="73"/>
      <c r="B63" s="12"/>
      <c r="C63" s="12"/>
      <c r="D63" s="12"/>
      <c r="E63" s="12"/>
      <c r="F63" s="12"/>
      <c r="G63" s="12"/>
      <c r="H63" s="32"/>
      <c r="I63" s="73"/>
      <c r="J63" s="12"/>
      <c r="K63" s="12"/>
      <c r="L63" s="12"/>
      <c r="M63" s="12"/>
      <c r="N63" s="12"/>
      <c r="O63" s="94"/>
    </row>
    <row r="64" spans="1:15" s="10" customFormat="1" ht="15.75">
      <c r="A64" s="17" t="s">
        <v>57</v>
      </c>
      <c r="B64" s="4"/>
      <c r="C64" s="4"/>
      <c r="D64" s="114" t="s">
        <v>65</v>
      </c>
      <c r="E64" s="184"/>
      <c r="F64" s="4"/>
      <c r="H64" s="32"/>
      <c r="I64" s="17" t="s">
        <v>57</v>
      </c>
      <c r="J64" s="4"/>
      <c r="K64" s="4"/>
      <c r="L64" s="114" t="s">
        <v>65</v>
      </c>
      <c r="M64" s="184"/>
      <c r="N64" s="4"/>
      <c r="O64" s="20"/>
    </row>
    <row r="65" spans="1:15" s="10" customFormat="1" ht="15.75" customHeight="1">
      <c r="A65" s="17" t="s">
        <v>58</v>
      </c>
      <c r="D65" s="114" t="s">
        <v>65</v>
      </c>
      <c r="E65" s="184"/>
      <c r="G65" s="20"/>
      <c r="H65" s="32"/>
      <c r="I65" s="17" t="s">
        <v>58</v>
      </c>
      <c r="L65" s="114" t="s">
        <v>65</v>
      </c>
      <c r="M65" s="184"/>
      <c r="O65" s="20"/>
    </row>
    <row r="66" spans="1:15" s="10" customFormat="1" ht="15.75" customHeight="1">
      <c r="A66" s="74" t="s">
        <v>59</v>
      </c>
      <c r="B66" s="5"/>
      <c r="C66" s="2"/>
      <c r="D66" s="115" t="s">
        <v>32</v>
      </c>
      <c r="E66" s="192"/>
      <c r="F66" s="6"/>
      <c r="G66" s="6"/>
      <c r="H66" s="34"/>
      <c r="I66" s="74" t="s">
        <v>59</v>
      </c>
      <c r="J66" s="5"/>
      <c r="K66" s="2"/>
      <c r="L66" s="115" t="s">
        <v>32</v>
      </c>
      <c r="M66" s="192"/>
      <c r="N66" s="6"/>
      <c r="O66" s="6"/>
    </row>
    <row r="67" spans="4:15" s="10" customFormat="1" ht="15">
      <c r="D67" s="115" t="s">
        <v>51</v>
      </c>
      <c r="E67" s="192"/>
      <c r="G67" s="2"/>
      <c r="H67" s="35"/>
      <c r="L67" s="115" t="s">
        <v>51</v>
      </c>
      <c r="M67" s="192"/>
      <c r="O67" s="2"/>
    </row>
    <row r="68" spans="4:15" s="10" customFormat="1" ht="15.75" thickBot="1">
      <c r="D68" s="115" t="s">
        <v>1</v>
      </c>
      <c r="E68" s="76">
        <f>E66-E67</f>
        <v>0</v>
      </c>
      <c r="G68" s="125">
        <f>MAX(E64,E65,E68)</f>
        <v>0</v>
      </c>
      <c r="H68" s="36"/>
      <c r="L68" s="115" t="s">
        <v>1</v>
      </c>
      <c r="M68" s="76">
        <f>M66-M67</f>
        <v>0</v>
      </c>
      <c r="O68" s="127">
        <f>MAX(M64,M65,M68)</f>
        <v>0</v>
      </c>
    </row>
    <row r="69" spans="3:15" s="10" customFormat="1" ht="18.75" customHeight="1" thickBot="1">
      <c r="C69" s="328" t="s">
        <v>66</v>
      </c>
      <c r="D69" s="329"/>
      <c r="E69" s="329"/>
      <c r="F69" s="329"/>
      <c r="G69" s="230" t="str">
        <f>IF(G68&gt;0,G68,"$0.00")</f>
        <v>$0.00</v>
      </c>
      <c r="H69" s="39"/>
      <c r="K69" s="328" t="s">
        <v>64</v>
      </c>
      <c r="L69" s="329"/>
      <c r="M69" s="329"/>
      <c r="N69" s="329"/>
      <c r="O69" s="75" t="str">
        <f>IF(O68&gt;0,O68,"$0.00")</f>
        <v>$0.00</v>
      </c>
    </row>
    <row r="70" spans="1:15" s="10" customFormat="1" ht="15.75" customHeight="1" thickBot="1">
      <c r="A70" s="20"/>
      <c r="B70" s="20"/>
      <c r="C70" s="20"/>
      <c r="D70" s="20"/>
      <c r="E70" s="20"/>
      <c r="F70" s="20"/>
      <c r="G70" s="229" t="s">
        <v>96</v>
      </c>
      <c r="H70" s="32"/>
      <c r="I70" s="20"/>
      <c r="J70" s="20"/>
      <c r="K70" s="20"/>
      <c r="L70" s="20"/>
      <c r="M70" s="20"/>
      <c r="N70" s="20"/>
      <c r="O70" s="149" t="s">
        <v>97</v>
      </c>
    </row>
    <row r="71" spans="1:15" s="10" customFormat="1" ht="15.75" customHeight="1">
      <c r="A71" s="20"/>
      <c r="B71" s="20"/>
      <c r="C71" s="20"/>
      <c r="D71" s="20"/>
      <c r="E71" s="20"/>
      <c r="F71" s="20"/>
      <c r="G71" s="20"/>
      <c r="H71" s="32"/>
      <c r="I71" s="20"/>
      <c r="J71" s="20"/>
      <c r="K71" s="20"/>
      <c r="L71" s="20"/>
      <c r="M71" s="20"/>
      <c r="N71" s="20"/>
      <c r="O71" s="79"/>
    </row>
    <row r="72" spans="1:15" s="87" customFormat="1" ht="22.5" customHeight="1">
      <c r="A72" s="88" t="s">
        <v>13</v>
      </c>
      <c r="B72" s="85"/>
      <c r="C72" s="85"/>
      <c r="D72" s="85"/>
      <c r="E72" s="85"/>
      <c r="F72" s="85"/>
      <c r="G72" s="85"/>
      <c r="H72" s="92"/>
      <c r="I72" s="90" t="s">
        <v>130</v>
      </c>
      <c r="J72" s="85"/>
      <c r="K72" s="85"/>
      <c r="L72" s="85"/>
      <c r="M72" s="85"/>
      <c r="N72" s="93"/>
      <c r="O72" s="108" t="s">
        <v>46</v>
      </c>
    </row>
    <row r="73" spans="1:8" s="10" customFormat="1" ht="15.75" customHeight="1">
      <c r="A73" s="73"/>
      <c r="B73" s="12"/>
      <c r="C73" s="12"/>
      <c r="F73" s="12"/>
      <c r="G73" s="12"/>
      <c r="H73" s="32"/>
    </row>
    <row r="74" spans="1:15" s="10" customFormat="1" ht="15">
      <c r="A74" s="336" t="s">
        <v>30</v>
      </c>
      <c r="B74" s="337"/>
      <c r="C74" s="3" t="s">
        <v>10</v>
      </c>
      <c r="D74" s="280" t="s">
        <v>133</v>
      </c>
      <c r="E74" s="9" t="s">
        <v>47</v>
      </c>
      <c r="F74" s="56" t="s">
        <v>7</v>
      </c>
      <c r="G74" s="13" t="s">
        <v>121</v>
      </c>
      <c r="H74" s="35"/>
      <c r="I74" s="238" t="s">
        <v>10</v>
      </c>
      <c r="J74" s="9" t="s">
        <v>47</v>
      </c>
      <c r="K74" s="3" t="s">
        <v>1</v>
      </c>
      <c r="L74" s="3" t="s">
        <v>10</v>
      </c>
      <c r="M74" s="9" t="s">
        <v>47</v>
      </c>
      <c r="N74" s="3" t="s">
        <v>1</v>
      </c>
      <c r="O74" s="20"/>
    </row>
    <row r="75" spans="1:14" s="10" customFormat="1" ht="15.75" customHeight="1">
      <c r="A75" s="412"/>
      <c r="B75" s="414"/>
      <c r="C75" s="184"/>
      <c r="D75" s="193"/>
      <c r="E75" s="194"/>
      <c r="F75" s="28">
        <f>G75/12</f>
        <v>0</v>
      </c>
      <c r="G75" s="31">
        <f>A79*E75</f>
        <v>0</v>
      </c>
      <c r="H75" s="39"/>
      <c r="I75" s="196"/>
      <c r="J75" s="195"/>
      <c r="K75" s="29">
        <f>I75*J75</f>
        <v>0</v>
      </c>
      <c r="L75" s="343" t="s">
        <v>132</v>
      </c>
      <c r="M75" s="344"/>
      <c r="N75" s="29">
        <f>K75+K76+K77+K78</f>
        <v>0</v>
      </c>
    </row>
    <row r="76" spans="1:14" s="10" customFormat="1" ht="15.75" customHeight="1">
      <c r="A76" s="412"/>
      <c r="B76" s="414"/>
      <c r="C76" s="184"/>
      <c r="D76" s="193"/>
      <c r="E76" s="194"/>
      <c r="F76" s="28">
        <f>G76/12</f>
        <v>0</v>
      </c>
      <c r="G76" s="31">
        <f>B79*E76</f>
        <v>0</v>
      </c>
      <c r="H76" s="39"/>
      <c r="I76" s="196"/>
      <c r="J76" s="195"/>
      <c r="K76" s="29">
        <f>I76*J76</f>
        <v>0</v>
      </c>
      <c r="L76" s="239" t="s">
        <v>72</v>
      </c>
      <c r="M76" s="9" t="s">
        <v>47</v>
      </c>
      <c r="N76" s="121" t="s">
        <v>82</v>
      </c>
    </row>
    <row r="77" spans="1:17" s="10" customFormat="1" ht="15.75" customHeight="1">
      <c r="A77" s="412"/>
      <c r="B77" s="414"/>
      <c r="C77" s="184"/>
      <c r="D77" s="193"/>
      <c r="E77" s="194"/>
      <c r="F77" s="28">
        <f>G77/12</f>
        <v>0</v>
      </c>
      <c r="G77" s="31">
        <f>C79*E77</f>
        <v>0</v>
      </c>
      <c r="H77" s="39"/>
      <c r="I77" s="196"/>
      <c r="J77" s="195"/>
      <c r="K77" s="281">
        <f>I77*J77</f>
        <v>0</v>
      </c>
      <c r="L77" s="196"/>
      <c r="M77" s="195"/>
      <c r="N77" s="29">
        <f>L77*M77</f>
        <v>0</v>
      </c>
      <c r="O77" s="20"/>
      <c r="P77" s="20"/>
      <c r="Q77" s="20"/>
    </row>
    <row r="78" spans="1:17" s="10" customFormat="1" ht="15.75" customHeight="1" thickBot="1">
      <c r="A78" s="412"/>
      <c r="B78" s="414"/>
      <c r="C78" s="184"/>
      <c r="D78" s="193"/>
      <c r="E78" s="194"/>
      <c r="F78" s="28">
        <f>G78/12</f>
        <v>0</v>
      </c>
      <c r="G78" s="31">
        <f>A80*E78</f>
        <v>0</v>
      </c>
      <c r="H78" s="39"/>
      <c r="I78" s="184"/>
      <c r="J78" s="195"/>
      <c r="K78" s="29">
        <f>I78*J78</f>
        <v>0</v>
      </c>
      <c r="O78" s="20"/>
      <c r="Q78" s="6"/>
    </row>
    <row r="79" spans="1:15" s="10" customFormat="1" ht="18.75" customHeight="1" thickBot="1">
      <c r="A79" s="279">
        <f>IF(D75&gt;0,C75*D75+C75,C75)</f>
        <v>0</v>
      </c>
      <c r="B79" s="279">
        <f>IF(D76&gt;0,C76*D76+C76,C76)</f>
        <v>0</v>
      </c>
      <c r="C79" s="278">
        <f>IF(D77&gt;0,C77*D77+C77,C77)</f>
        <v>0</v>
      </c>
      <c r="D79" s="334" t="s">
        <v>43</v>
      </c>
      <c r="E79" s="335"/>
      <c r="F79" s="335"/>
      <c r="G79" s="70">
        <f>SUM(G75:G78)</f>
        <v>0</v>
      </c>
      <c r="H79" s="32"/>
      <c r="J79" s="334" t="s">
        <v>83</v>
      </c>
      <c r="K79" s="335"/>
      <c r="L79" s="335"/>
      <c r="M79" s="335"/>
      <c r="N79" s="335"/>
      <c r="O79" s="77" t="str">
        <f>IF(N75-N77&gt;0,N75-N77,"$0.00")</f>
        <v>$0.00</v>
      </c>
    </row>
    <row r="80" spans="1:16" s="10" customFormat="1" ht="15.75" customHeight="1" thickBot="1">
      <c r="A80" s="277">
        <f>IF(D78&gt;0,C78*D78+C78,C78)</f>
        <v>0</v>
      </c>
      <c r="B80" s="277"/>
      <c r="C80" s="277"/>
      <c r="D80" s="276"/>
      <c r="E80" s="276"/>
      <c r="F80" s="275"/>
      <c r="G80" s="229" t="s">
        <v>98</v>
      </c>
      <c r="H80" s="32"/>
      <c r="O80" s="149" t="s">
        <v>99</v>
      </c>
      <c r="P80" s="20"/>
    </row>
    <row r="81" spans="1:16" s="10" customFormat="1" ht="15.75" customHeight="1">
      <c r="A81" s="79"/>
      <c r="B81" s="20"/>
      <c r="C81" s="6"/>
      <c r="D81" s="8"/>
      <c r="E81" s="20"/>
      <c r="F81" s="20"/>
      <c r="G81" s="20"/>
      <c r="H81" s="32"/>
      <c r="M81" s="20"/>
      <c r="N81" s="20"/>
      <c r="O81" s="20"/>
      <c r="P81" s="20"/>
    </row>
    <row r="82" spans="1:15" s="87" customFormat="1" ht="22.5" customHeight="1">
      <c r="A82" s="88" t="s">
        <v>12</v>
      </c>
      <c r="B82" s="85"/>
      <c r="C82" s="85"/>
      <c r="D82" s="85"/>
      <c r="E82" s="83"/>
      <c r="F82" s="85"/>
      <c r="G82" s="85"/>
      <c r="H82" s="92"/>
      <c r="I82" s="131" t="s">
        <v>73</v>
      </c>
      <c r="J82" s="83"/>
      <c r="K82" s="83"/>
      <c r="L82" s="83"/>
      <c r="M82" s="83"/>
      <c r="N82" s="83"/>
      <c r="O82" s="132"/>
    </row>
    <row r="83" spans="4:18" s="10" customFormat="1" ht="15" customHeight="1">
      <c r="D83" s="78"/>
      <c r="E83" s="159"/>
      <c r="H83" s="32"/>
      <c r="I83" s="342"/>
      <c r="J83" s="342"/>
      <c r="K83" s="342"/>
      <c r="L83" s="342"/>
      <c r="M83" s="340"/>
      <c r="N83" s="341"/>
      <c r="O83" s="341"/>
      <c r="R83" s="24"/>
    </row>
    <row r="84" spans="1:15" s="10" customFormat="1" ht="33" customHeight="1">
      <c r="A84" s="355" t="s">
        <v>22</v>
      </c>
      <c r="B84" s="355"/>
      <c r="C84" s="147" t="s">
        <v>114</v>
      </c>
      <c r="D84" s="147" t="s">
        <v>113</v>
      </c>
      <c r="E84" s="43" t="s">
        <v>44</v>
      </c>
      <c r="F84" s="200" t="s">
        <v>116</v>
      </c>
      <c r="G84" s="231" t="s">
        <v>117</v>
      </c>
      <c r="H84" s="40"/>
      <c r="I84" s="240" t="s">
        <v>35</v>
      </c>
      <c r="J84" s="56" t="s">
        <v>84</v>
      </c>
      <c r="K84" s="56" t="s">
        <v>122</v>
      </c>
      <c r="L84" s="163" t="s">
        <v>119</v>
      </c>
      <c r="M84" s="129" t="s">
        <v>34</v>
      </c>
      <c r="N84" s="374" t="s">
        <v>33</v>
      </c>
      <c r="O84" s="374"/>
    </row>
    <row r="85" spans="1:15" s="10" customFormat="1" ht="16.5" customHeight="1">
      <c r="A85" s="412"/>
      <c r="B85" s="413"/>
      <c r="C85" s="184"/>
      <c r="D85" s="196"/>
      <c r="E85" s="197"/>
      <c r="F85" s="158">
        <f aca="true" t="shared" si="0" ref="F85:F91">D85*E85</f>
        <v>0</v>
      </c>
      <c r="G85" s="244"/>
      <c r="H85" s="39"/>
      <c r="I85" s="133">
        <f>'#1'!I85</f>
        <v>0</v>
      </c>
      <c r="J85" s="136">
        <f>'#1'!J85</f>
        <v>0</v>
      </c>
      <c r="K85" s="28">
        <f>'#1'!K85</f>
        <v>0</v>
      </c>
      <c r="L85" s="292">
        <f>'#1'!L85</f>
        <v>0</v>
      </c>
      <c r="M85" s="148">
        <f>'#1'!M85</f>
        <v>0</v>
      </c>
      <c r="N85" s="323">
        <f>'#1'!N85:O85</f>
        <v>0</v>
      </c>
      <c r="O85" s="323"/>
    </row>
    <row r="86" spans="1:15" s="10" customFormat="1" ht="16.5" customHeight="1">
      <c r="A86" s="412"/>
      <c r="B86" s="413"/>
      <c r="C86" s="184"/>
      <c r="D86" s="184"/>
      <c r="E86" s="197"/>
      <c r="F86" s="148">
        <f t="shared" si="0"/>
        <v>0</v>
      </c>
      <c r="G86" s="245"/>
      <c r="H86" s="39"/>
      <c r="I86" s="130">
        <f>'#2'!I86</f>
        <v>0</v>
      </c>
      <c r="J86" s="136">
        <f>'#2'!J86</f>
        <v>0</v>
      </c>
      <c r="K86" s="28">
        <f>'#2'!K86</f>
        <v>0</v>
      </c>
      <c r="L86" s="292">
        <f>'#2'!L86</f>
        <v>0</v>
      </c>
      <c r="M86" s="148">
        <f>'#2'!M86</f>
        <v>0</v>
      </c>
      <c r="N86" s="406">
        <f>'#2'!N86:O86</f>
        <v>0</v>
      </c>
      <c r="O86" s="407"/>
    </row>
    <row r="87" spans="1:15" s="10" customFormat="1" ht="16.5" customHeight="1">
      <c r="A87" s="412"/>
      <c r="B87" s="413"/>
      <c r="C87" s="184"/>
      <c r="D87" s="184"/>
      <c r="E87" s="197"/>
      <c r="F87" s="148">
        <f t="shared" si="0"/>
        <v>0</v>
      </c>
      <c r="G87" s="245"/>
      <c r="H87" s="39"/>
      <c r="I87" s="130">
        <f>M8</f>
        <v>0</v>
      </c>
      <c r="J87" s="136">
        <f>J8</f>
        <v>0</v>
      </c>
      <c r="K87" s="28">
        <f>C92</f>
        <v>0</v>
      </c>
      <c r="L87" s="292">
        <f>F93</f>
        <v>0</v>
      </c>
      <c r="M87" s="148">
        <f>N87/12</f>
        <v>0</v>
      </c>
      <c r="N87" s="323">
        <f>G59+O59+G69+O69+G79+O79</f>
        <v>0</v>
      </c>
      <c r="O87" s="323"/>
    </row>
    <row r="88" spans="1:15" s="10" customFormat="1" ht="16.5" customHeight="1">
      <c r="A88" s="412"/>
      <c r="B88" s="413"/>
      <c r="C88" s="184"/>
      <c r="D88" s="196"/>
      <c r="E88" s="197"/>
      <c r="F88" s="148">
        <f t="shared" si="0"/>
        <v>0</v>
      </c>
      <c r="G88" s="245"/>
      <c r="H88" s="39"/>
      <c r="I88" s="130">
        <f>'#4'!I88</f>
        <v>0</v>
      </c>
      <c r="J88" s="136">
        <f>'#4'!J88</f>
        <v>0</v>
      </c>
      <c r="K88" s="28">
        <f>'#4'!K88</f>
        <v>0</v>
      </c>
      <c r="L88" s="292">
        <f>'#4'!L88</f>
        <v>0</v>
      </c>
      <c r="M88" s="148">
        <f>'#4'!M88</f>
        <v>0</v>
      </c>
      <c r="N88" s="323">
        <f>'#4'!N88:O88</f>
        <v>0</v>
      </c>
      <c r="O88" s="323"/>
    </row>
    <row r="89" spans="1:15" s="10" customFormat="1" ht="16.5" customHeight="1">
      <c r="A89" s="412"/>
      <c r="B89" s="413"/>
      <c r="C89" s="184"/>
      <c r="D89" s="184"/>
      <c r="E89" s="197"/>
      <c r="F89" s="148">
        <f t="shared" si="0"/>
        <v>0</v>
      </c>
      <c r="G89" s="245"/>
      <c r="H89" s="39"/>
      <c r="I89" s="130">
        <f>'#5'!I89</f>
        <v>0</v>
      </c>
      <c r="J89" s="136">
        <f>'#5'!J89</f>
        <v>0</v>
      </c>
      <c r="K89" s="28">
        <f>'#5'!K89</f>
        <v>0</v>
      </c>
      <c r="L89" s="292">
        <f>'#5'!L89</f>
        <v>0</v>
      </c>
      <c r="M89" s="148">
        <f>'#5'!M89</f>
        <v>0</v>
      </c>
      <c r="N89" s="323">
        <f>'#5'!N89:O89</f>
        <v>0</v>
      </c>
      <c r="O89" s="323"/>
    </row>
    <row r="90" spans="1:15" s="10" customFormat="1" ht="15.75" customHeight="1" thickBot="1">
      <c r="A90" s="412"/>
      <c r="B90" s="413"/>
      <c r="C90" s="184"/>
      <c r="D90" s="196"/>
      <c r="E90" s="197"/>
      <c r="F90" s="148">
        <f t="shared" si="0"/>
        <v>0</v>
      </c>
      <c r="G90" s="245"/>
      <c r="H90" s="39"/>
      <c r="I90" s="241">
        <f>'#6'!I90</f>
        <v>0</v>
      </c>
      <c r="J90" s="138">
        <f>'#6'!J90</f>
        <v>0</v>
      </c>
      <c r="K90" s="139">
        <f>'#6'!K90</f>
        <v>0</v>
      </c>
      <c r="L90" s="292">
        <f>'#6'!L90</f>
        <v>0</v>
      </c>
      <c r="M90" s="148">
        <f>'#6'!M90</f>
        <v>0</v>
      </c>
      <c r="N90" s="365">
        <f>'#6'!N90:O90</f>
        <v>0</v>
      </c>
      <c r="O90" s="365"/>
    </row>
    <row r="91" spans="1:16" s="10" customFormat="1" ht="15.75" thickBot="1">
      <c r="A91" s="412"/>
      <c r="B91" s="415"/>
      <c r="C91" s="192"/>
      <c r="D91" s="198"/>
      <c r="E91" s="197"/>
      <c r="F91" s="29">
        <f t="shared" si="0"/>
        <v>0</v>
      </c>
      <c r="G91" s="245"/>
      <c r="H91" s="37"/>
      <c r="I91" s="379" t="s">
        <v>86</v>
      </c>
      <c r="J91" s="380"/>
      <c r="K91" s="143">
        <f>SUM(K85:K90)</f>
        <v>0</v>
      </c>
      <c r="L91" s="142">
        <f>SUM(L85:L90)</f>
        <v>0</v>
      </c>
      <c r="M91" s="135">
        <f>SUM(M85:M90)</f>
        <v>0</v>
      </c>
      <c r="N91" s="372">
        <f>SUM(N85:N90)</f>
        <v>0</v>
      </c>
      <c r="O91" s="373"/>
      <c r="P91" s="140"/>
    </row>
    <row r="92" spans="2:15" s="10" customFormat="1" ht="15.75" customHeight="1" thickBot="1" thickTop="1">
      <c r="B92" s="47" t="s">
        <v>115</v>
      </c>
      <c r="C92" s="199">
        <f>SUM(C85:C91)</f>
        <v>0</v>
      </c>
      <c r="D92" s="157"/>
      <c r="E92" s="165" t="s">
        <v>86</v>
      </c>
      <c r="F92" s="166">
        <f>SUM(F85:F91)</f>
        <v>0</v>
      </c>
      <c r="G92" s="232">
        <f>SUM(G85:G91)</f>
        <v>0</v>
      </c>
      <c r="H92" s="37"/>
      <c r="I92" s="381" t="s">
        <v>11</v>
      </c>
      <c r="J92" s="382"/>
      <c r="K92" s="375" t="str">
        <f>IF(K91&gt;5000,K91*0.06%,"N/A")</f>
        <v>N/A</v>
      </c>
      <c r="L92" s="376"/>
      <c r="M92" s="366" t="s">
        <v>95</v>
      </c>
      <c r="N92" s="368">
        <f>N91+K93</f>
        <v>0</v>
      </c>
      <c r="O92" s="369"/>
    </row>
    <row r="93" spans="2:15" s="10" customFormat="1" ht="18.75" customHeight="1" thickBot="1">
      <c r="B93" s="24"/>
      <c r="C93" s="24"/>
      <c r="D93" s="377" t="s">
        <v>120</v>
      </c>
      <c r="E93" s="378"/>
      <c r="F93" s="384">
        <f>F92+G92</f>
        <v>0</v>
      </c>
      <c r="G93" s="384"/>
      <c r="H93" s="37"/>
      <c r="I93" s="383" t="s">
        <v>85</v>
      </c>
      <c r="J93" s="355"/>
      <c r="K93" s="385">
        <f>MAX(K92,L91)</f>
        <v>0</v>
      </c>
      <c r="L93" s="386"/>
      <c r="M93" s="367"/>
      <c r="N93" s="370"/>
      <c r="O93" s="371"/>
    </row>
    <row r="94" spans="1:15" s="10" customFormat="1" ht="15.75">
      <c r="A94" s="160" t="s">
        <v>29</v>
      </c>
      <c r="B94" s="30"/>
      <c r="C94" s="30"/>
      <c r="D94" s="30"/>
      <c r="H94" s="12"/>
      <c r="O94" s="20"/>
    </row>
    <row r="95" spans="1:15" s="10" customFormat="1" ht="15">
      <c r="A95" s="30"/>
      <c r="B95" s="30"/>
      <c r="C95" s="30"/>
      <c r="D95" s="30"/>
      <c r="H95" s="12"/>
      <c r="O95" s="20"/>
    </row>
    <row r="96" spans="1:15" s="10" customFormat="1" ht="25.5" customHeight="1">
      <c r="A96" s="354" t="s">
        <v>23</v>
      </c>
      <c r="B96" s="354"/>
      <c r="C96" s="161" t="s">
        <v>13</v>
      </c>
      <c r="D96" s="30"/>
      <c r="H96" s="12"/>
      <c r="O96" s="20"/>
    </row>
    <row r="97" spans="1:15" s="10" customFormat="1" ht="15">
      <c r="A97" s="30" t="s">
        <v>4</v>
      </c>
      <c r="B97" s="30"/>
      <c r="C97" s="24" t="s">
        <v>100</v>
      </c>
      <c r="D97" s="30"/>
      <c r="E97" s="24"/>
      <c r="H97" s="12"/>
      <c r="O97" s="20"/>
    </row>
    <row r="98" spans="1:15" s="10" customFormat="1" ht="15">
      <c r="A98" s="30" t="s">
        <v>2</v>
      </c>
      <c r="B98" s="30"/>
      <c r="C98" s="150" t="s">
        <v>101</v>
      </c>
      <c r="D98" s="30"/>
      <c r="E98" s="150"/>
      <c r="H98" s="12"/>
      <c r="O98" s="20"/>
    </row>
    <row r="99" spans="1:15" s="10" customFormat="1" ht="15">
      <c r="A99" s="30" t="s">
        <v>25</v>
      </c>
      <c r="B99" s="30"/>
      <c r="C99" s="24" t="s">
        <v>31</v>
      </c>
      <c r="E99" s="150"/>
      <c r="H99" s="12"/>
      <c r="O99" s="20"/>
    </row>
    <row r="100" spans="1:15" s="10" customFormat="1" ht="15">
      <c r="A100" s="30" t="s">
        <v>24</v>
      </c>
      <c r="B100" s="30"/>
      <c r="C100" s="150" t="s">
        <v>102</v>
      </c>
      <c r="D100" s="30"/>
      <c r="E100" s="24"/>
      <c r="H100" s="12"/>
      <c r="O100" s="20"/>
    </row>
    <row r="101" spans="1:15" s="10" customFormat="1" ht="15">
      <c r="A101" s="30" t="s">
        <v>26</v>
      </c>
      <c r="B101" s="30"/>
      <c r="C101" s="24" t="s">
        <v>103</v>
      </c>
      <c r="D101" s="30"/>
      <c r="E101" s="24"/>
      <c r="H101" s="12"/>
      <c r="O101" s="20"/>
    </row>
    <row r="102" spans="1:15" s="10" customFormat="1" ht="15">
      <c r="A102" s="162" t="s">
        <v>3</v>
      </c>
      <c r="B102" s="30"/>
      <c r="C102" s="151" t="s">
        <v>28</v>
      </c>
      <c r="D102" s="30"/>
      <c r="E102" s="151"/>
      <c r="H102" s="12"/>
      <c r="O102" s="20"/>
    </row>
    <row r="103" spans="1:15" s="10" customFormat="1" ht="15">
      <c r="A103" s="30" t="s">
        <v>40</v>
      </c>
      <c r="B103" s="30"/>
      <c r="C103" s="150" t="s">
        <v>123</v>
      </c>
      <c r="D103" s="30"/>
      <c r="E103" s="150"/>
      <c r="H103" s="11"/>
      <c r="O103" s="20"/>
    </row>
    <row r="104" spans="1:15" s="10" customFormat="1" ht="15">
      <c r="A104" s="30"/>
      <c r="B104" s="30"/>
      <c r="C104" s="150" t="s">
        <v>104</v>
      </c>
      <c r="D104" s="30"/>
      <c r="E104" s="150"/>
      <c r="H104" s="11"/>
      <c r="O104" s="20"/>
    </row>
    <row r="105" spans="1:15" s="10" customFormat="1" ht="15">
      <c r="A105" s="30"/>
      <c r="B105" s="30"/>
      <c r="C105" s="150" t="s">
        <v>105</v>
      </c>
      <c r="D105" s="30"/>
      <c r="E105" s="150"/>
      <c r="H105" s="11"/>
      <c r="O105" s="20"/>
    </row>
    <row r="106" spans="1:15" s="10" customFormat="1" ht="15">
      <c r="A106" s="30"/>
      <c r="B106" s="30"/>
      <c r="C106" s="150" t="s">
        <v>106</v>
      </c>
      <c r="D106" s="30"/>
      <c r="E106" s="150"/>
      <c r="H106" s="11"/>
      <c r="O106" s="20"/>
    </row>
    <row r="107" spans="1:15" s="10" customFormat="1" ht="15">
      <c r="A107" s="30"/>
      <c r="B107" s="30"/>
      <c r="C107" s="150" t="s">
        <v>107</v>
      </c>
      <c r="D107" s="30"/>
      <c r="E107" s="150"/>
      <c r="H107" s="11"/>
      <c r="O107" s="20"/>
    </row>
    <row r="108" spans="1:15" s="10" customFormat="1" ht="15">
      <c r="A108" s="30"/>
      <c r="B108" s="30"/>
      <c r="C108" s="150" t="s">
        <v>124</v>
      </c>
      <c r="D108" s="30"/>
      <c r="E108" s="150"/>
      <c r="H108" s="11"/>
      <c r="O108" s="20"/>
    </row>
    <row r="109" spans="1:15" s="10" customFormat="1" ht="15">
      <c r="A109" s="30"/>
      <c r="B109" s="30"/>
      <c r="C109" s="150" t="s">
        <v>108</v>
      </c>
      <c r="D109" s="30"/>
      <c r="E109" s="150"/>
      <c r="H109" s="11"/>
      <c r="O109" s="20"/>
    </row>
    <row r="110" spans="1:15" s="10" customFormat="1" ht="15">
      <c r="A110" s="30"/>
      <c r="B110" s="30"/>
      <c r="C110" s="20" t="s">
        <v>27</v>
      </c>
      <c r="D110" s="30"/>
      <c r="E110" s="20"/>
      <c r="H110" s="11"/>
      <c r="O110" s="20"/>
    </row>
    <row r="111" spans="1:15" s="10" customFormat="1" ht="15">
      <c r="A111" s="30"/>
      <c r="B111" s="30"/>
      <c r="D111" s="30"/>
      <c r="H111" s="11"/>
      <c r="O111" s="20"/>
    </row>
    <row r="112" spans="1:15" s="10" customFormat="1" ht="15">
      <c r="A112" s="30"/>
      <c r="B112" s="30"/>
      <c r="C112" s="150"/>
      <c r="D112" s="30"/>
      <c r="H112" s="11"/>
      <c r="O112" s="20"/>
    </row>
    <row r="113" spans="1:15" s="10" customFormat="1" ht="15">
      <c r="A113" s="30"/>
      <c r="B113" s="30"/>
      <c r="C113" s="150"/>
      <c r="D113" s="30"/>
      <c r="H113" s="11"/>
      <c r="O113" s="20"/>
    </row>
    <row r="114" spans="1:15" s="10" customFormat="1" ht="15">
      <c r="A114" s="30"/>
      <c r="B114" s="30"/>
      <c r="D114" s="30"/>
      <c r="H114" s="11"/>
      <c r="O114" s="20"/>
    </row>
    <row r="115" spans="8:15" s="10" customFormat="1" ht="15">
      <c r="H115" s="11"/>
      <c r="O115" s="20"/>
    </row>
    <row r="116" spans="8:15" s="10" customFormat="1" ht="15">
      <c r="H116" s="11"/>
      <c r="O116" s="20"/>
    </row>
    <row r="117" spans="8:15" s="10" customFormat="1" ht="15">
      <c r="H117" s="11"/>
      <c r="O117" s="20"/>
    </row>
    <row r="118" spans="8:15" s="10" customFormat="1" ht="15">
      <c r="H118" s="11"/>
      <c r="O118" s="20"/>
    </row>
    <row r="119" spans="8:15" s="10" customFormat="1" ht="15">
      <c r="H119" s="11"/>
      <c r="O119" s="20"/>
    </row>
    <row r="120" spans="8:15" s="10" customFormat="1" ht="15">
      <c r="H120" s="11"/>
      <c r="O120" s="20"/>
    </row>
    <row r="121" spans="8:15" s="10" customFormat="1" ht="15">
      <c r="H121" s="11"/>
      <c r="O121" s="20"/>
    </row>
    <row r="122" spans="8:15" s="10" customFormat="1" ht="15">
      <c r="H122" s="11"/>
      <c r="O122" s="20"/>
    </row>
    <row r="123" spans="8:15" s="10" customFormat="1" ht="15">
      <c r="H123" s="11"/>
      <c r="O123" s="20"/>
    </row>
    <row r="124" spans="8:15" s="10" customFormat="1" ht="15">
      <c r="H124" s="11"/>
      <c r="O124" s="20"/>
    </row>
    <row r="125" spans="8:15" s="10" customFormat="1" ht="15">
      <c r="H125" s="11"/>
      <c r="O125" s="20"/>
    </row>
    <row r="126" spans="8:15" s="10" customFormat="1" ht="15">
      <c r="H126" s="11"/>
      <c r="O126" s="20"/>
    </row>
    <row r="127" spans="8:15" s="10" customFormat="1" ht="15">
      <c r="H127" s="11"/>
      <c r="O127" s="20"/>
    </row>
    <row r="128" spans="8:15" s="10" customFormat="1" ht="15">
      <c r="H128" s="11"/>
      <c r="O128" s="20"/>
    </row>
    <row r="129" spans="8:15" s="10" customFormat="1" ht="15">
      <c r="H129" s="11"/>
      <c r="O129" s="20"/>
    </row>
    <row r="130" spans="8:15" s="10" customFormat="1" ht="15">
      <c r="H130" s="11"/>
      <c r="O130" s="20"/>
    </row>
    <row r="131" spans="8:15" s="10" customFormat="1" ht="15">
      <c r="H131" s="11"/>
      <c r="O131" s="20"/>
    </row>
    <row r="132" spans="8:15" s="10" customFormat="1" ht="15">
      <c r="H132" s="11"/>
      <c r="O132" s="20"/>
    </row>
    <row r="133" spans="8:15" s="10" customFormat="1" ht="15">
      <c r="H133" s="11"/>
      <c r="O133" s="20"/>
    </row>
    <row r="134" spans="8:15" s="10" customFormat="1" ht="15">
      <c r="H134" s="11"/>
      <c r="O134" s="20"/>
    </row>
    <row r="135" spans="8:15" s="10" customFormat="1" ht="15">
      <c r="H135" s="11"/>
      <c r="O135" s="20"/>
    </row>
    <row r="136" spans="8:15" s="10" customFormat="1" ht="15">
      <c r="H136" s="11"/>
      <c r="O136" s="20"/>
    </row>
    <row r="137" spans="8:15" s="10" customFormat="1" ht="15">
      <c r="H137" s="11"/>
      <c r="O137" s="20"/>
    </row>
    <row r="138" spans="8:15" s="10" customFormat="1" ht="15">
      <c r="H138" s="11"/>
      <c r="O138" s="20"/>
    </row>
    <row r="139" spans="8:15" s="10" customFormat="1" ht="15">
      <c r="H139" s="11"/>
      <c r="O139" s="20"/>
    </row>
    <row r="140" spans="8:15" s="10" customFormat="1" ht="15">
      <c r="H140" s="11"/>
      <c r="O140" s="20"/>
    </row>
    <row r="141" spans="8:15" s="10" customFormat="1" ht="15">
      <c r="H141" s="11"/>
      <c r="O141" s="20"/>
    </row>
    <row r="142" spans="8:15" s="10" customFormat="1" ht="15">
      <c r="H142" s="11"/>
      <c r="O142" s="20"/>
    </row>
    <row r="143" spans="8:15" s="10" customFormat="1" ht="15">
      <c r="H143" s="11"/>
      <c r="O143" s="20"/>
    </row>
    <row r="144" spans="8:15" s="10" customFormat="1" ht="15">
      <c r="H144" s="11"/>
      <c r="O144" s="20"/>
    </row>
    <row r="145" spans="8:15" s="10" customFormat="1" ht="15">
      <c r="H145" s="11"/>
      <c r="O145" s="20"/>
    </row>
    <row r="146" spans="8:15" s="10" customFormat="1" ht="15">
      <c r="H146" s="11"/>
      <c r="O146" s="20"/>
    </row>
    <row r="147" spans="8:15" s="10" customFormat="1" ht="15">
      <c r="H147" s="11"/>
      <c r="O147" s="20"/>
    </row>
    <row r="148" spans="8:15" s="10" customFormat="1" ht="15">
      <c r="H148" s="11"/>
      <c r="O148" s="20"/>
    </row>
    <row r="149" spans="8:15" s="10" customFormat="1" ht="15">
      <c r="H149" s="11"/>
      <c r="O149" s="20"/>
    </row>
    <row r="150" spans="8:15" s="10" customFormat="1" ht="15">
      <c r="H150" s="11"/>
      <c r="O150" s="20"/>
    </row>
    <row r="151" spans="8:15" s="10" customFormat="1" ht="15">
      <c r="H151" s="11"/>
      <c r="O151" s="20"/>
    </row>
    <row r="152" spans="8:15" s="10" customFormat="1" ht="15">
      <c r="H152" s="11"/>
      <c r="O152" s="20"/>
    </row>
    <row r="153" spans="8:15" s="10" customFormat="1" ht="15">
      <c r="H153" s="11"/>
      <c r="O153" s="20"/>
    </row>
    <row r="154" spans="8:15" s="10" customFormat="1" ht="15">
      <c r="H154" s="11"/>
      <c r="O154" s="20"/>
    </row>
    <row r="155" spans="8:15" s="10" customFormat="1" ht="15">
      <c r="H155" s="11"/>
      <c r="O155" s="20"/>
    </row>
    <row r="156" spans="8:15" s="10" customFormat="1" ht="15">
      <c r="H156" s="11"/>
      <c r="O156" s="20"/>
    </row>
    <row r="157" s="10" customFormat="1" ht="15">
      <c r="H157" s="11"/>
    </row>
    <row r="158" s="10" customFormat="1" ht="15">
      <c r="H158" s="11"/>
    </row>
    <row r="159" s="10" customFormat="1" ht="15">
      <c r="H159" s="11"/>
    </row>
    <row r="160" s="10" customFormat="1" ht="15">
      <c r="H160" s="11"/>
    </row>
    <row r="161" s="10" customFormat="1" ht="15">
      <c r="H161" s="11"/>
    </row>
    <row r="162" s="10" customFormat="1" ht="15">
      <c r="H162" s="11"/>
    </row>
    <row r="163" s="10" customFormat="1" ht="15">
      <c r="H163" s="11"/>
    </row>
    <row r="164" s="10" customFormat="1" ht="15">
      <c r="H164" s="11"/>
    </row>
    <row r="165" s="10" customFormat="1" ht="15">
      <c r="H165" s="11"/>
    </row>
    <row r="166" s="10" customFormat="1" ht="15">
      <c r="H166" s="11"/>
    </row>
    <row r="167" s="10" customFormat="1" ht="15">
      <c r="H167" s="11"/>
    </row>
    <row r="168" s="10" customFormat="1" ht="15">
      <c r="H168" s="11"/>
    </row>
    <row r="169" s="10" customFormat="1" ht="15">
      <c r="H169" s="11"/>
    </row>
    <row r="170" s="10" customFormat="1" ht="15">
      <c r="H170" s="11"/>
    </row>
    <row r="171" s="10" customFormat="1" ht="15">
      <c r="H171" s="11"/>
    </row>
    <row r="172" s="10" customFormat="1" ht="15">
      <c r="H172" s="11"/>
    </row>
    <row r="173" s="10" customFormat="1" ht="15">
      <c r="H173" s="11"/>
    </row>
    <row r="174" s="10" customFormat="1" ht="15">
      <c r="H174" s="11"/>
    </row>
    <row r="175" s="10" customFormat="1" ht="15">
      <c r="H175" s="11"/>
    </row>
    <row r="176" s="10" customFormat="1" ht="15">
      <c r="H176" s="11"/>
    </row>
    <row r="177" s="10" customFormat="1" ht="15">
      <c r="H177" s="11"/>
    </row>
    <row r="178" s="10" customFormat="1" ht="15">
      <c r="H178" s="11"/>
    </row>
    <row r="179" s="10" customFormat="1" ht="15">
      <c r="H179" s="11"/>
    </row>
    <row r="180" s="10" customFormat="1" ht="15">
      <c r="H180" s="11"/>
    </row>
    <row r="181" s="10" customFormat="1" ht="15">
      <c r="H181" s="11"/>
    </row>
    <row r="182" s="10" customFormat="1" ht="15">
      <c r="H182" s="11"/>
    </row>
    <row r="183" s="10" customFormat="1" ht="15">
      <c r="H183" s="11"/>
    </row>
    <row r="184" s="10" customFormat="1" ht="15">
      <c r="H184" s="11"/>
    </row>
    <row r="185" s="10" customFormat="1" ht="15">
      <c r="H185" s="11"/>
    </row>
    <row r="186" s="10" customFormat="1" ht="15">
      <c r="H186" s="11"/>
    </row>
    <row r="187" s="10" customFormat="1" ht="15">
      <c r="H187" s="11"/>
    </row>
    <row r="188" s="10" customFormat="1" ht="15">
      <c r="H188" s="11"/>
    </row>
    <row r="189" s="10" customFormat="1" ht="15">
      <c r="H189" s="11"/>
    </row>
    <row r="190" s="10" customFormat="1" ht="15">
      <c r="H190" s="11"/>
    </row>
    <row r="191" s="10" customFormat="1" ht="15">
      <c r="H191" s="11"/>
    </row>
    <row r="192" s="10" customFormat="1" ht="15">
      <c r="H192" s="11"/>
    </row>
    <row r="193" s="10" customFormat="1" ht="15">
      <c r="H193" s="11"/>
    </row>
    <row r="194" s="10" customFormat="1" ht="15">
      <c r="H194" s="11"/>
    </row>
    <row r="195" s="10" customFormat="1" ht="15">
      <c r="H195" s="11"/>
    </row>
    <row r="196" s="10" customFormat="1" ht="15">
      <c r="H196" s="11"/>
    </row>
    <row r="197" s="10" customFormat="1" ht="15">
      <c r="H197" s="11"/>
    </row>
    <row r="198" s="10" customFormat="1" ht="15">
      <c r="H198" s="11"/>
    </row>
    <row r="199" s="10" customFormat="1" ht="15">
      <c r="H199" s="11"/>
    </row>
    <row r="200" s="10" customFormat="1" ht="15">
      <c r="H200" s="11"/>
    </row>
    <row r="201" s="10" customFormat="1" ht="15">
      <c r="H201" s="11"/>
    </row>
    <row r="202" s="10" customFormat="1" ht="15">
      <c r="H202" s="11"/>
    </row>
    <row r="203" s="10" customFormat="1" ht="15">
      <c r="H203" s="11"/>
    </row>
    <row r="204" s="10" customFormat="1" ht="15">
      <c r="H204" s="11"/>
    </row>
    <row r="205" s="10" customFormat="1" ht="15">
      <c r="H205" s="11"/>
    </row>
    <row r="206" s="10" customFormat="1" ht="15">
      <c r="H206" s="11"/>
    </row>
    <row r="207" s="10" customFormat="1" ht="15">
      <c r="H207" s="11"/>
    </row>
    <row r="208" s="10" customFormat="1" ht="15">
      <c r="H208" s="11"/>
    </row>
    <row r="209" s="10" customFormat="1" ht="15">
      <c r="H209" s="11"/>
    </row>
    <row r="210" s="10" customFormat="1" ht="15">
      <c r="H210" s="11"/>
    </row>
    <row r="211" s="10" customFormat="1" ht="15">
      <c r="H211" s="11"/>
    </row>
    <row r="212" s="10" customFormat="1" ht="15">
      <c r="H212" s="11"/>
    </row>
    <row r="213" s="10" customFormat="1" ht="15">
      <c r="H213" s="11"/>
    </row>
    <row r="214" s="10" customFormat="1" ht="15">
      <c r="H214" s="11"/>
    </row>
    <row r="215" s="10" customFormat="1" ht="15">
      <c r="H215" s="11"/>
    </row>
    <row r="216" s="10" customFormat="1" ht="15">
      <c r="H216" s="11"/>
    </row>
    <row r="217" s="10" customFormat="1" ht="15">
      <c r="H217" s="11"/>
    </row>
    <row r="218" s="10" customFormat="1" ht="15">
      <c r="H218" s="11"/>
    </row>
    <row r="219" s="10" customFormat="1" ht="15">
      <c r="H219" s="11"/>
    </row>
    <row r="220" s="10" customFormat="1" ht="15">
      <c r="H220" s="11"/>
    </row>
    <row r="221" s="10" customFormat="1" ht="15">
      <c r="H221" s="11"/>
    </row>
    <row r="222" s="10" customFormat="1" ht="15">
      <c r="H222" s="11"/>
    </row>
    <row r="223" s="10" customFormat="1" ht="15">
      <c r="H223" s="11"/>
    </row>
    <row r="224" s="10" customFormat="1" ht="15">
      <c r="H224" s="11"/>
    </row>
    <row r="225" s="10" customFormat="1" ht="15">
      <c r="H225" s="11"/>
    </row>
    <row r="226" s="10" customFormat="1" ht="15">
      <c r="H226" s="11"/>
    </row>
    <row r="227" s="10" customFormat="1" ht="15">
      <c r="H227" s="11"/>
    </row>
    <row r="228" s="10" customFormat="1" ht="15">
      <c r="H228" s="11"/>
    </row>
    <row r="229" s="10" customFormat="1" ht="15">
      <c r="H229" s="11"/>
    </row>
    <row r="230" s="10" customFormat="1" ht="15">
      <c r="H230" s="11"/>
    </row>
    <row r="231" s="10" customFormat="1" ht="15">
      <c r="H231" s="11"/>
    </row>
    <row r="232" s="10" customFormat="1" ht="15">
      <c r="H232" s="11"/>
    </row>
    <row r="233" s="10" customFormat="1" ht="15">
      <c r="H233" s="11"/>
    </row>
    <row r="234" s="10" customFormat="1" ht="15">
      <c r="H234" s="11"/>
    </row>
    <row r="235" s="10" customFormat="1" ht="15">
      <c r="H235" s="11"/>
    </row>
    <row r="236" s="10" customFormat="1" ht="15">
      <c r="H236" s="11"/>
    </row>
    <row r="237" s="10" customFormat="1" ht="15">
      <c r="H237" s="11"/>
    </row>
    <row r="238" s="10" customFormat="1" ht="15">
      <c r="H238" s="11"/>
    </row>
    <row r="239" s="10" customFormat="1" ht="15">
      <c r="H239" s="11"/>
    </row>
    <row r="240" s="10" customFormat="1" ht="15">
      <c r="H240" s="11"/>
    </row>
    <row r="241" s="10" customFormat="1" ht="15">
      <c r="H241" s="11"/>
    </row>
    <row r="242" s="10" customFormat="1" ht="15">
      <c r="H242" s="11"/>
    </row>
    <row r="243" s="10" customFormat="1" ht="15">
      <c r="H243" s="11"/>
    </row>
    <row r="244" s="10" customFormat="1" ht="15">
      <c r="H244" s="11"/>
    </row>
    <row r="245" s="10" customFormat="1" ht="15">
      <c r="H245" s="11"/>
    </row>
    <row r="246" s="10" customFormat="1" ht="15">
      <c r="H246" s="11"/>
    </row>
    <row r="247" s="10" customFormat="1" ht="15">
      <c r="H247" s="11"/>
    </row>
    <row r="248" s="10" customFormat="1" ht="15">
      <c r="H248" s="11"/>
    </row>
    <row r="249" s="10" customFormat="1" ht="15">
      <c r="H249" s="11"/>
    </row>
    <row r="250" s="10" customFormat="1" ht="15">
      <c r="H250" s="11"/>
    </row>
    <row r="251" s="10" customFormat="1" ht="15">
      <c r="H251" s="11"/>
    </row>
    <row r="252" s="10" customFormat="1" ht="15">
      <c r="H252" s="11"/>
    </row>
    <row r="253" s="10" customFormat="1" ht="15">
      <c r="H253" s="11"/>
    </row>
    <row r="254" s="10" customFormat="1" ht="15">
      <c r="H254" s="11"/>
    </row>
    <row r="255" s="10" customFormat="1" ht="15">
      <c r="H255" s="11"/>
    </row>
    <row r="256" s="10" customFormat="1" ht="15">
      <c r="H256" s="11"/>
    </row>
    <row r="257" s="10" customFormat="1" ht="15">
      <c r="H257" s="11"/>
    </row>
    <row r="258" s="10" customFormat="1" ht="15">
      <c r="H258" s="11"/>
    </row>
    <row r="259" s="10" customFormat="1" ht="15">
      <c r="H259" s="11"/>
    </row>
    <row r="260" s="10" customFormat="1" ht="15">
      <c r="H260" s="11"/>
    </row>
    <row r="261" s="10" customFormat="1" ht="15">
      <c r="H261" s="11"/>
    </row>
    <row r="262" s="10" customFormat="1" ht="15">
      <c r="H262" s="11"/>
    </row>
    <row r="263" s="10" customFormat="1" ht="15">
      <c r="H263" s="11"/>
    </row>
    <row r="264" s="10" customFormat="1" ht="15">
      <c r="H264" s="11"/>
    </row>
    <row r="265" s="10" customFormat="1" ht="15">
      <c r="H265" s="11"/>
    </row>
    <row r="266" s="10" customFormat="1" ht="15">
      <c r="H266" s="11"/>
    </row>
    <row r="267" s="10" customFormat="1" ht="15">
      <c r="H267" s="11"/>
    </row>
    <row r="268" s="10" customFormat="1" ht="15">
      <c r="H268" s="11"/>
    </row>
    <row r="269" s="10" customFormat="1" ht="15">
      <c r="H269" s="11"/>
    </row>
    <row r="270" s="10" customFormat="1" ht="15">
      <c r="H270" s="11"/>
    </row>
    <row r="271" s="10" customFormat="1" ht="15">
      <c r="H271" s="11"/>
    </row>
    <row r="272" s="10" customFormat="1" ht="15">
      <c r="H272" s="11"/>
    </row>
    <row r="273" s="10" customFormat="1" ht="15">
      <c r="H273" s="11"/>
    </row>
    <row r="274" s="10" customFormat="1" ht="15">
      <c r="H274" s="11"/>
    </row>
    <row r="275" s="10" customFormat="1" ht="15">
      <c r="H275" s="11"/>
    </row>
    <row r="276" s="10" customFormat="1" ht="15">
      <c r="H276" s="11"/>
    </row>
    <row r="277" s="10" customFormat="1" ht="15">
      <c r="H277" s="11"/>
    </row>
    <row r="278" s="10" customFormat="1" ht="15">
      <c r="H278" s="11"/>
    </row>
    <row r="279" s="10" customFormat="1" ht="15">
      <c r="H279" s="11"/>
    </row>
    <row r="280" s="10" customFormat="1" ht="15">
      <c r="H280" s="11"/>
    </row>
    <row r="281" s="10" customFormat="1" ht="15">
      <c r="H281" s="11"/>
    </row>
    <row r="282" s="10" customFormat="1" ht="15">
      <c r="H282" s="11"/>
    </row>
    <row r="283" s="10" customFormat="1" ht="15">
      <c r="H283" s="11"/>
    </row>
    <row r="284" s="10" customFormat="1" ht="15">
      <c r="H284" s="11"/>
    </row>
    <row r="285" s="10" customFormat="1" ht="15">
      <c r="H285" s="11"/>
    </row>
    <row r="286" s="10" customFormat="1" ht="15">
      <c r="H286" s="11"/>
    </row>
    <row r="287" s="10" customFormat="1" ht="15">
      <c r="H287" s="11"/>
    </row>
    <row r="288" s="10" customFormat="1" ht="15">
      <c r="H288" s="11"/>
    </row>
    <row r="289" s="10" customFormat="1" ht="15">
      <c r="H289" s="11"/>
    </row>
    <row r="290" s="10" customFormat="1" ht="15">
      <c r="H290" s="11"/>
    </row>
    <row r="291" s="10" customFormat="1" ht="15">
      <c r="H291" s="11"/>
    </row>
    <row r="292" s="10" customFormat="1" ht="15">
      <c r="H292" s="11"/>
    </row>
    <row r="293" s="10" customFormat="1" ht="15">
      <c r="H293" s="11"/>
    </row>
    <row r="294" s="10" customFormat="1" ht="15">
      <c r="H294" s="11"/>
    </row>
    <row r="295" s="10" customFormat="1" ht="15">
      <c r="H295" s="11"/>
    </row>
    <row r="296" s="10" customFormat="1" ht="15">
      <c r="H296" s="11"/>
    </row>
    <row r="297" s="10" customFormat="1" ht="15">
      <c r="H297" s="11"/>
    </row>
    <row r="298" s="10" customFormat="1" ht="15">
      <c r="H298" s="11"/>
    </row>
    <row r="299" s="10" customFormat="1" ht="15">
      <c r="H299" s="11"/>
    </row>
    <row r="300" s="10" customFormat="1" ht="15">
      <c r="H300" s="11"/>
    </row>
    <row r="301" s="10" customFormat="1" ht="15">
      <c r="H301" s="11"/>
    </row>
    <row r="302" s="10" customFormat="1" ht="15">
      <c r="H302" s="11"/>
    </row>
    <row r="303" s="10" customFormat="1" ht="15">
      <c r="H303" s="11"/>
    </row>
    <row r="304" s="10" customFormat="1" ht="15">
      <c r="H304" s="11"/>
    </row>
    <row r="305" s="10" customFormat="1" ht="15">
      <c r="H305" s="11"/>
    </row>
    <row r="306" s="10" customFormat="1" ht="15">
      <c r="H306" s="11"/>
    </row>
    <row r="307" s="10" customFormat="1" ht="15">
      <c r="H307" s="11"/>
    </row>
    <row r="308" s="10" customFormat="1" ht="15">
      <c r="H308" s="11"/>
    </row>
    <row r="309" s="10" customFormat="1" ht="15">
      <c r="H309" s="11"/>
    </row>
    <row r="310" s="10" customFormat="1" ht="15">
      <c r="H310" s="11"/>
    </row>
    <row r="311" s="10" customFormat="1" ht="15">
      <c r="H311" s="11"/>
    </row>
    <row r="312" s="10" customFormat="1" ht="15">
      <c r="H312" s="11"/>
    </row>
    <row r="313" s="10" customFormat="1" ht="15">
      <c r="H313" s="11"/>
    </row>
    <row r="314" s="10" customFormat="1" ht="15">
      <c r="H314" s="11"/>
    </row>
    <row r="315" s="10" customFormat="1" ht="15">
      <c r="H315" s="11"/>
    </row>
    <row r="316" s="10" customFormat="1" ht="15">
      <c r="H316" s="11"/>
    </row>
    <row r="317" s="10" customFormat="1" ht="15">
      <c r="H317" s="11"/>
    </row>
    <row r="318" s="10" customFormat="1" ht="15">
      <c r="H318" s="11"/>
    </row>
    <row r="319" s="10" customFormat="1" ht="15">
      <c r="H319" s="11"/>
    </row>
    <row r="320" s="10" customFormat="1" ht="15">
      <c r="H320" s="11"/>
    </row>
    <row r="321" s="10" customFormat="1" ht="15">
      <c r="H321" s="11"/>
    </row>
    <row r="322" s="10" customFormat="1" ht="15">
      <c r="H322" s="11"/>
    </row>
    <row r="323" s="10" customFormat="1" ht="15">
      <c r="H323" s="11"/>
    </row>
    <row r="324" s="10" customFormat="1" ht="15">
      <c r="H324" s="11"/>
    </row>
    <row r="325" s="10" customFormat="1" ht="15">
      <c r="H325" s="11"/>
    </row>
    <row r="326" s="10" customFormat="1" ht="15">
      <c r="H326" s="11"/>
    </row>
    <row r="327" s="10" customFormat="1" ht="15">
      <c r="H327" s="11"/>
    </row>
    <row r="328" s="10" customFormat="1" ht="15">
      <c r="H328" s="11"/>
    </row>
    <row r="329" s="10" customFormat="1" ht="15">
      <c r="H329" s="11"/>
    </row>
    <row r="330" s="10" customFormat="1" ht="15">
      <c r="H330" s="11"/>
    </row>
    <row r="331" s="10" customFormat="1" ht="15">
      <c r="H331" s="11"/>
    </row>
    <row r="332" s="10" customFormat="1" ht="15">
      <c r="H332" s="11"/>
    </row>
    <row r="333" s="10" customFormat="1" ht="15">
      <c r="H333" s="11"/>
    </row>
    <row r="334" s="10" customFormat="1" ht="15">
      <c r="H334" s="11"/>
    </row>
    <row r="335" s="10" customFormat="1" ht="15">
      <c r="H335" s="11"/>
    </row>
    <row r="336" s="10" customFormat="1" ht="15">
      <c r="H336" s="11"/>
    </row>
    <row r="337" s="10" customFormat="1" ht="15">
      <c r="H337" s="11"/>
    </row>
    <row r="338" s="10" customFormat="1" ht="15">
      <c r="H338" s="11"/>
    </row>
    <row r="339" s="10" customFormat="1" ht="15">
      <c r="H339" s="11"/>
    </row>
    <row r="340" s="10" customFormat="1" ht="15">
      <c r="H340" s="11"/>
    </row>
    <row r="341" s="10" customFormat="1" ht="15">
      <c r="H341" s="11"/>
    </row>
    <row r="342" s="10" customFormat="1" ht="15">
      <c r="H342" s="11"/>
    </row>
    <row r="343" s="10" customFormat="1" ht="15">
      <c r="H343" s="11"/>
    </row>
    <row r="344" s="10" customFormat="1" ht="15">
      <c r="H344" s="11"/>
    </row>
    <row r="345" s="10" customFormat="1" ht="15">
      <c r="H345" s="11"/>
    </row>
    <row r="346" s="10" customFormat="1" ht="15">
      <c r="H346" s="11"/>
    </row>
    <row r="347" s="10" customFormat="1" ht="15">
      <c r="H347" s="11"/>
    </row>
    <row r="348" s="10" customFormat="1" ht="15">
      <c r="H348" s="11"/>
    </row>
    <row r="349" s="10" customFormat="1" ht="15">
      <c r="H349" s="11"/>
    </row>
    <row r="350" s="10" customFormat="1" ht="15">
      <c r="H350" s="11"/>
    </row>
    <row r="351" s="10" customFormat="1" ht="15">
      <c r="H351" s="11"/>
    </row>
    <row r="352" s="10" customFormat="1" ht="15">
      <c r="H352" s="11"/>
    </row>
    <row r="353" s="10" customFormat="1" ht="15">
      <c r="H353" s="11"/>
    </row>
    <row r="354" s="10" customFormat="1" ht="15">
      <c r="H354" s="11"/>
    </row>
    <row r="355" s="10" customFormat="1" ht="15">
      <c r="H355" s="11"/>
    </row>
    <row r="356" s="10" customFormat="1" ht="15">
      <c r="H356" s="11"/>
    </row>
    <row r="357" s="10" customFormat="1" ht="15">
      <c r="H357" s="11"/>
    </row>
    <row r="358" s="10" customFormat="1" ht="15">
      <c r="H358" s="11"/>
    </row>
    <row r="359" s="10" customFormat="1" ht="15">
      <c r="H359" s="11"/>
    </row>
    <row r="360" s="10" customFormat="1" ht="15">
      <c r="H360" s="11"/>
    </row>
    <row r="361" s="10" customFormat="1" ht="15">
      <c r="H361" s="11"/>
    </row>
    <row r="362" s="10" customFormat="1" ht="15">
      <c r="H362" s="11"/>
    </row>
    <row r="363" s="10" customFormat="1" ht="15">
      <c r="H363" s="11"/>
    </row>
    <row r="364" s="10" customFormat="1" ht="15">
      <c r="H364" s="11"/>
    </row>
    <row r="365" s="10" customFormat="1" ht="15">
      <c r="H365" s="11"/>
    </row>
    <row r="366" s="10" customFormat="1" ht="15">
      <c r="H366" s="11"/>
    </row>
    <row r="367" s="10" customFormat="1" ht="15">
      <c r="H367" s="11"/>
    </row>
    <row r="368" s="10" customFormat="1" ht="15">
      <c r="H368" s="11"/>
    </row>
    <row r="369" s="10" customFormat="1" ht="15">
      <c r="H369" s="11"/>
    </row>
    <row r="370" s="10" customFormat="1" ht="15">
      <c r="H370" s="11"/>
    </row>
    <row r="371" s="10" customFormat="1" ht="15">
      <c r="H371" s="11"/>
    </row>
    <row r="372" s="10" customFormat="1" ht="15">
      <c r="H372" s="11"/>
    </row>
    <row r="373" s="10" customFormat="1" ht="15">
      <c r="H373" s="11"/>
    </row>
    <row r="374" s="10" customFormat="1" ht="15">
      <c r="H374" s="11"/>
    </row>
    <row r="375" s="10" customFormat="1" ht="15">
      <c r="H375" s="11"/>
    </row>
    <row r="376" s="10" customFormat="1" ht="15">
      <c r="H376" s="11"/>
    </row>
    <row r="377" s="10" customFormat="1" ht="15">
      <c r="H377" s="11"/>
    </row>
    <row r="378" s="10" customFormat="1" ht="15">
      <c r="H378" s="11"/>
    </row>
    <row r="379" s="10" customFormat="1" ht="15">
      <c r="H379" s="11"/>
    </row>
    <row r="380" s="10" customFormat="1" ht="15">
      <c r="H380" s="11"/>
    </row>
    <row r="381" s="10" customFormat="1" ht="15">
      <c r="H381" s="11"/>
    </row>
    <row r="382" s="10" customFormat="1" ht="15">
      <c r="H382" s="11"/>
    </row>
    <row r="383" s="10" customFormat="1" ht="15">
      <c r="H383" s="11"/>
    </row>
    <row r="384" s="10" customFormat="1" ht="15">
      <c r="H384" s="11"/>
    </row>
    <row r="385" s="10" customFormat="1" ht="15">
      <c r="H385" s="11"/>
    </row>
    <row r="386" s="10" customFormat="1" ht="15">
      <c r="H386" s="11"/>
    </row>
    <row r="387" s="10" customFormat="1" ht="15">
      <c r="H387" s="11"/>
    </row>
    <row r="388" s="10" customFormat="1" ht="15">
      <c r="H388" s="11"/>
    </row>
    <row r="389" s="10" customFormat="1" ht="15">
      <c r="H389" s="11"/>
    </row>
    <row r="390" s="10" customFormat="1" ht="15">
      <c r="H390" s="11"/>
    </row>
    <row r="391" s="10" customFormat="1" ht="15">
      <c r="H391" s="11"/>
    </row>
    <row r="392" s="10" customFormat="1" ht="15">
      <c r="H392" s="11"/>
    </row>
    <row r="393" s="10" customFormat="1" ht="15">
      <c r="H393" s="11"/>
    </row>
    <row r="394" s="10" customFormat="1" ht="15">
      <c r="H394" s="11"/>
    </row>
    <row r="395" s="10" customFormat="1" ht="15">
      <c r="H395" s="11"/>
    </row>
    <row r="396" s="10" customFormat="1" ht="15">
      <c r="H396" s="11"/>
    </row>
    <row r="397" s="10" customFormat="1" ht="15">
      <c r="H397" s="11"/>
    </row>
    <row r="398" s="10" customFormat="1" ht="15">
      <c r="H398" s="11"/>
    </row>
    <row r="399" s="10" customFormat="1" ht="15">
      <c r="H399" s="11"/>
    </row>
    <row r="400" s="10" customFormat="1" ht="15">
      <c r="H400" s="11"/>
    </row>
    <row r="401" s="10" customFormat="1" ht="15">
      <c r="H401" s="11"/>
    </row>
    <row r="402" s="10" customFormat="1" ht="15">
      <c r="H402" s="11"/>
    </row>
    <row r="403" s="10" customFormat="1" ht="15">
      <c r="H403" s="11"/>
    </row>
    <row r="404" s="10" customFormat="1" ht="15">
      <c r="H404" s="11"/>
    </row>
    <row r="405" s="10" customFormat="1" ht="15">
      <c r="H405" s="11"/>
    </row>
    <row r="406" s="10" customFormat="1" ht="15">
      <c r="H406" s="11"/>
    </row>
    <row r="407" s="10" customFormat="1" ht="15">
      <c r="H407" s="11"/>
    </row>
    <row r="408" s="10" customFormat="1" ht="15">
      <c r="H408" s="11"/>
    </row>
    <row r="409" s="10" customFormat="1" ht="15">
      <c r="H409" s="11"/>
    </row>
    <row r="410" s="10" customFormat="1" ht="15">
      <c r="H410" s="11"/>
    </row>
    <row r="411" s="10" customFormat="1" ht="15">
      <c r="H411" s="11"/>
    </row>
    <row r="412" s="10" customFormat="1" ht="15">
      <c r="H412" s="11"/>
    </row>
    <row r="413" s="10" customFormat="1" ht="15">
      <c r="H413" s="11"/>
    </row>
    <row r="414" s="10" customFormat="1" ht="15">
      <c r="H414" s="11"/>
    </row>
    <row r="415" s="10" customFormat="1" ht="15">
      <c r="H415" s="11"/>
    </row>
    <row r="416" s="10" customFormat="1" ht="15">
      <c r="H416" s="11"/>
    </row>
    <row r="417" s="10" customFormat="1" ht="15">
      <c r="H417" s="11"/>
    </row>
    <row r="418" s="10" customFormat="1" ht="15">
      <c r="H418" s="11"/>
    </row>
    <row r="419" s="10" customFormat="1" ht="15">
      <c r="H419" s="11"/>
    </row>
    <row r="420" s="10" customFormat="1" ht="15">
      <c r="H420" s="11"/>
    </row>
    <row r="421" s="10" customFormat="1" ht="15">
      <c r="H421" s="11"/>
    </row>
    <row r="422" s="10" customFormat="1" ht="15">
      <c r="H422" s="11"/>
    </row>
    <row r="423" s="10" customFormat="1" ht="15">
      <c r="H423" s="11"/>
    </row>
    <row r="424" s="10" customFormat="1" ht="15">
      <c r="H424" s="11"/>
    </row>
    <row r="425" s="10" customFormat="1" ht="15">
      <c r="H425" s="11"/>
    </row>
    <row r="426" s="10" customFormat="1" ht="15">
      <c r="H426" s="11"/>
    </row>
    <row r="427" s="10" customFormat="1" ht="15">
      <c r="H427" s="11"/>
    </row>
    <row r="428" s="10" customFormat="1" ht="15">
      <c r="H428" s="11"/>
    </row>
    <row r="429" s="10" customFormat="1" ht="15">
      <c r="H429" s="11"/>
    </row>
    <row r="430" s="10" customFormat="1" ht="15">
      <c r="H430" s="11"/>
    </row>
    <row r="431" s="10" customFormat="1" ht="15">
      <c r="H431" s="11"/>
    </row>
    <row r="432" s="10" customFormat="1" ht="15">
      <c r="H432" s="11"/>
    </row>
    <row r="433" s="10" customFormat="1" ht="15">
      <c r="H433" s="11"/>
    </row>
    <row r="434" s="10" customFormat="1" ht="15">
      <c r="H434" s="11"/>
    </row>
    <row r="435" s="10" customFormat="1" ht="15">
      <c r="H435" s="11"/>
    </row>
    <row r="436" s="10" customFormat="1" ht="15">
      <c r="H436" s="11"/>
    </row>
    <row r="437" s="10" customFormat="1" ht="15">
      <c r="H437" s="11"/>
    </row>
    <row r="438" s="10" customFormat="1" ht="15">
      <c r="H438" s="11"/>
    </row>
    <row r="439" s="10" customFormat="1" ht="15">
      <c r="H439" s="11"/>
    </row>
    <row r="440" s="10" customFormat="1" ht="15">
      <c r="H440" s="11"/>
    </row>
    <row r="441" s="10" customFormat="1" ht="15">
      <c r="H441" s="11"/>
    </row>
    <row r="442" s="10" customFormat="1" ht="15">
      <c r="H442" s="11"/>
    </row>
    <row r="443" s="10" customFormat="1" ht="15">
      <c r="H443" s="11"/>
    </row>
    <row r="444" s="10" customFormat="1" ht="15">
      <c r="H444" s="11"/>
    </row>
    <row r="445" s="10" customFormat="1" ht="15">
      <c r="H445" s="11"/>
    </row>
    <row r="446" s="10" customFormat="1" ht="15">
      <c r="H446" s="11"/>
    </row>
    <row r="447" s="10" customFormat="1" ht="15">
      <c r="H447" s="11"/>
    </row>
    <row r="448" s="10" customFormat="1" ht="15">
      <c r="H448" s="11"/>
    </row>
    <row r="449" s="10" customFormat="1" ht="15">
      <c r="H449" s="11"/>
    </row>
    <row r="450" s="10" customFormat="1" ht="15">
      <c r="H450" s="11"/>
    </row>
    <row r="451" s="10" customFormat="1" ht="15">
      <c r="H451" s="11"/>
    </row>
    <row r="452" s="10" customFormat="1" ht="15">
      <c r="H452" s="11"/>
    </row>
    <row r="453" s="10" customFormat="1" ht="15">
      <c r="H453" s="11"/>
    </row>
    <row r="454" s="10" customFormat="1" ht="15">
      <c r="H454" s="11"/>
    </row>
    <row r="455" s="10" customFormat="1" ht="15">
      <c r="H455" s="11"/>
    </row>
    <row r="456" s="10" customFormat="1" ht="15">
      <c r="H456" s="11"/>
    </row>
    <row r="457" s="10" customFormat="1" ht="15">
      <c r="H457" s="11"/>
    </row>
    <row r="458" s="10" customFormat="1" ht="15">
      <c r="H458" s="11"/>
    </row>
    <row r="459" s="10" customFormat="1" ht="15">
      <c r="H459" s="11"/>
    </row>
    <row r="460" s="10" customFormat="1" ht="15">
      <c r="H460" s="11"/>
    </row>
    <row r="461" s="10" customFormat="1" ht="15">
      <c r="H461" s="11"/>
    </row>
    <row r="462" s="10" customFormat="1" ht="15">
      <c r="H462" s="11"/>
    </row>
    <row r="463" s="10" customFormat="1" ht="15">
      <c r="H463" s="11"/>
    </row>
    <row r="464" s="10" customFormat="1" ht="15">
      <c r="H464" s="11"/>
    </row>
    <row r="465" s="10" customFormat="1" ht="15">
      <c r="H465" s="11"/>
    </row>
    <row r="466" s="10" customFormat="1" ht="15">
      <c r="H466" s="11"/>
    </row>
    <row r="467" s="10" customFormat="1" ht="15">
      <c r="H467" s="11"/>
    </row>
    <row r="468" s="10" customFormat="1" ht="15">
      <c r="H468" s="11"/>
    </row>
    <row r="469" s="10" customFormat="1" ht="15">
      <c r="H469" s="11"/>
    </row>
    <row r="470" s="10" customFormat="1" ht="15">
      <c r="H470" s="11"/>
    </row>
    <row r="471" s="10" customFormat="1" ht="15">
      <c r="H471" s="11"/>
    </row>
    <row r="472" s="10" customFormat="1" ht="15">
      <c r="H472" s="11"/>
    </row>
    <row r="473" s="10" customFormat="1" ht="15">
      <c r="H473" s="11"/>
    </row>
    <row r="474" s="10" customFormat="1" ht="15">
      <c r="H474" s="11"/>
    </row>
    <row r="475" s="10" customFormat="1" ht="15">
      <c r="H475" s="11"/>
    </row>
    <row r="476" s="10" customFormat="1" ht="15">
      <c r="H476" s="11"/>
    </row>
    <row r="477" s="10" customFormat="1" ht="15">
      <c r="H477" s="11"/>
    </row>
    <row r="478" s="10" customFormat="1" ht="15">
      <c r="H478" s="11"/>
    </row>
    <row r="479" s="10" customFormat="1" ht="15">
      <c r="H479" s="11"/>
    </row>
    <row r="480" s="10" customFormat="1" ht="15">
      <c r="H480" s="11"/>
    </row>
    <row r="481" s="10" customFormat="1" ht="15">
      <c r="H481" s="11"/>
    </row>
    <row r="482" s="10" customFormat="1" ht="15">
      <c r="H482" s="11"/>
    </row>
    <row r="483" s="10" customFormat="1" ht="15">
      <c r="H483" s="11"/>
    </row>
    <row r="484" s="10" customFormat="1" ht="15">
      <c r="H484" s="11"/>
    </row>
    <row r="485" s="10" customFormat="1" ht="15">
      <c r="H485" s="11"/>
    </row>
    <row r="486" s="10" customFormat="1" ht="15">
      <c r="H486" s="11"/>
    </row>
    <row r="487" s="10" customFormat="1" ht="15">
      <c r="H487" s="11"/>
    </row>
    <row r="488" s="10" customFormat="1" ht="15">
      <c r="H488" s="11"/>
    </row>
    <row r="489" s="10" customFormat="1" ht="15">
      <c r="H489" s="11"/>
    </row>
    <row r="490" s="10" customFormat="1" ht="15">
      <c r="H490" s="11"/>
    </row>
    <row r="491" s="10" customFormat="1" ht="15">
      <c r="H491" s="11"/>
    </row>
    <row r="492" s="10" customFormat="1" ht="15">
      <c r="H492" s="11"/>
    </row>
    <row r="493" s="10" customFormat="1" ht="15">
      <c r="H493" s="11"/>
    </row>
    <row r="494" s="10" customFormat="1" ht="15">
      <c r="H494" s="11"/>
    </row>
    <row r="495" s="10" customFormat="1" ht="15">
      <c r="H495" s="11"/>
    </row>
    <row r="496" s="10" customFormat="1" ht="15">
      <c r="H496" s="11"/>
    </row>
    <row r="497" s="10" customFormat="1" ht="15">
      <c r="H497" s="11"/>
    </row>
    <row r="498" s="10" customFormat="1" ht="15">
      <c r="H498" s="11"/>
    </row>
    <row r="499" s="10" customFormat="1" ht="15">
      <c r="H499" s="11"/>
    </row>
    <row r="500" s="10" customFormat="1" ht="15">
      <c r="H500" s="11"/>
    </row>
    <row r="501" s="10" customFormat="1" ht="15">
      <c r="H501" s="11"/>
    </row>
    <row r="502" s="10" customFormat="1" ht="15">
      <c r="H502" s="11"/>
    </row>
    <row r="503" s="10" customFormat="1" ht="15">
      <c r="H503" s="11"/>
    </row>
    <row r="504" s="10" customFormat="1" ht="15">
      <c r="H504" s="11"/>
    </row>
    <row r="505" s="10" customFormat="1" ht="15">
      <c r="H505" s="11"/>
    </row>
    <row r="506" s="10" customFormat="1" ht="15">
      <c r="H506" s="11"/>
    </row>
    <row r="507" s="10" customFormat="1" ht="15">
      <c r="H507" s="11"/>
    </row>
    <row r="508" s="10" customFormat="1" ht="15">
      <c r="H508" s="11"/>
    </row>
    <row r="509" s="10" customFormat="1" ht="15">
      <c r="H509" s="11"/>
    </row>
    <row r="510" s="10" customFormat="1" ht="15">
      <c r="H510" s="11"/>
    </row>
    <row r="511" s="10" customFormat="1" ht="15">
      <c r="H511" s="11"/>
    </row>
    <row r="512" s="10" customFormat="1" ht="15">
      <c r="H512" s="11"/>
    </row>
    <row r="513" s="10" customFormat="1" ht="15">
      <c r="H513" s="11"/>
    </row>
    <row r="514" s="10" customFormat="1" ht="15">
      <c r="H514" s="11"/>
    </row>
    <row r="515" s="10" customFormat="1" ht="15">
      <c r="H515" s="11"/>
    </row>
    <row r="516" s="10" customFormat="1" ht="15">
      <c r="H516" s="11"/>
    </row>
    <row r="517" s="10" customFormat="1" ht="15">
      <c r="H517" s="11"/>
    </row>
    <row r="518" s="10" customFormat="1" ht="15">
      <c r="H518" s="11"/>
    </row>
    <row r="519" s="10" customFormat="1" ht="15">
      <c r="H519" s="11"/>
    </row>
    <row r="520" s="10" customFormat="1" ht="15">
      <c r="H520" s="11"/>
    </row>
    <row r="521" s="10" customFormat="1" ht="15">
      <c r="H521" s="11"/>
    </row>
    <row r="522" s="10" customFormat="1" ht="15">
      <c r="H522" s="11"/>
    </row>
    <row r="523" s="10" customFormat="1" ht="15">
      <c r="H523" s="11"/>
    </row>
    <row r="524" s="10" customFormat="1" ht="15">
      <c r="H524" s="11"/>
    </row>
    <row r="525" s="10" customFormat="1" ht="15">
      <c r="H525" s="11"/>
    </row>
    <row r="526" s="10" customFormat="1" ht="15">
      <c r="H526" s="11"/>
    </row>
    <row r="527" s="10" customFormat="1" ht="15">
      <c r="H527" s="11"/>
    </row>
    <row r="528" s="10" customFormat="1" ht="15">
      <c r="H528" s="11"/>
    </row>
    <row r="529" s="10" customFormat="1" ht="15">
      <c r="H529" s="11"/>
    </row>
    <row r="530" s="10" customFormat="1" ht="15">
      <c r="H530" s="11"/>
    </row>
    <row r="531" s="10" customFormat="1" ht="15">
      <c r="H531" s="11"/>
    </row>
    <row r="532" s="10" customFormat="1" ht="15">
      <c r="H532" s="11"/>
    </row>
    <row r="533" s="10" customFormat="1" ht="15">
      <c r="H533" s="11"/>
    </row>
    <row r="534" s="10" customFormat="1" ht="15">
      <c r="H534" s="11"/>
    </row>
    <row r="535" s="10" customFormat="1" ht="15">
      <c r="H535" s="11"/>
    </row>
    <row r="536" s="10" customFormat="1" ht="15">
      <c r="H536" s="11"/>
    </row>
    <row r="537" s="10" customFormat="1" ht="15">
      <c r="H537" s="11"/>
    </row>
    <row r="538" s="10" customFormat="1" ht="15">
      <c r="H538" s="11"/>
    </row>
    <row r="539" s="10" customFormat="1" ht="15">
      <c r="H539" s="11"/>
    </row>
    <row r="540" s="10" customFormat="1" ht="15">
      <c r="H540" s="11"/>
    </row>
    <row r="541" s="10" customFormat="1" ht="15">
      <c r="H541" s="11"/>
    </row>
    <row r="542" s="10" customFormat="1" ht="15">
      <c r="H542" s="11"/>
    </row>
    <row r="543" s="10" customFormat="1" ht="15">
      <c r="H543" s="11"/>
    </row>
    <row r="544" s="10" customFormat="1" ht="15">
      <c r="H544" s="11"/>
    </row>
    <row r="545" s="10" customFormat="1" ht="15">
      <c r="H545" s="11"/>
    </row>
    <row r="546" s="10" customFormat="1" ht="15">
      <c r="H546" s="11"/>
    </row>
    <row r="547" s="10" customFormat="1" ht="15">
      <c r="H547" s="11"/>
    </row>
    <row r="548" s="10" customFormat="1" ht="15">
      <c r="H548" s="11"/>
    </row>
    <row r="549" s="10" customFormat="1" ht="15">
      <c r="H549" s="11"/>
    </row>
    <row r="550" s="10" customFormat="1" ht="15">
      <c r="H550" s="11"/>
    </row>
    <row r="551" s="10" customFormat="1" ht="15">
      <c r="H551" s="11"/>
    </row>
    <row r="552" s="10" customFormat="1" ht="15">
      <c r="H552" s="11"/>
    </row>
    <row r="553" s="10" customFormat="1" ht="15">
      <c r="H553" s="11"/>
    </row>
    <row r="554" s="10" customFormat="1" ht="15">
      <c r="H554" s="11"/>
    </row>
    <row r="555" s="10" customFormat="1" ht="15">
      <c r="H555" s="11"/>
    </row>
    <row r="556" s="10" customFormat="1" ht="15">
      <c r="H556" s="11"/>
    </row>
    <row r="557" s="10" customFormat="1" ht="15">
      <c r="H557" s="11"/>
    </row>
    <row r="558" s="10" customFormat="1" ht="15">
      <c r="H558" s="11"/>
    </row>
    <row r="559" s="10" customFormat="1" ht="15">
      <c r="H559" s="11"/>
    </row>
    <row r="560" s="10" customFormat="1" ht="15">
      <c r="H560" s="11"/>
    </row>
    <row r="561" s="10" customFormat="1" ht="15">
      <c r="H561" s="11"/>
    </row>
    <row r="562" s="10" customFormat="1" ht="15">
      <c r="H562" s="11"/>
    </row>
    <row r="563" s="10" customFormat="1" ht="15">
      <c r="H563" s="11"/>
    </row>
    <row r="564" s="10" customFormat="1" ht="15">
      <c r="H564" s="11"/>
    </row>
    <row r="565" s="10" customFormat="1" ht="15">
      <c r="H565" s="11"/>
    </row>
    <row r="566" s="10" customFormat="1" ht="15">
      <c r="H566" s="11"/>
    </row>
    <row r="567" s="10" customFormat="1" ht="15">
      <c r="H567" s="11"/>
    </row>
    <row r="568" s="10" customFormat="1" ht="15">
      <c r="H568" s="11"/>
    </row>
    <row r="569" s="10" customFormat="1" ht="15">
      <c r="H569" s="11"/>
    </row>
    <row r="570" s="10" customFormat="1" ht="15">
      <c r="H570" s="11"/>
    </row>
    <row r="571" s="10" customFormat="1" ht="15">
      <c r="H571" s="11"/>
    </row>
    <row r="572" s="10" customFormat="1" ht="15">
      <c r="H572" s="11"/>
    </row>
    <row r="573" s="10" customFormat="1" ht="15">
      <c r="H573" s="11"/>
    </row>
    <row r="574" s="10" customFormat="1" ht="15">
      <c r="H574" s="11"/>
    </row>
    <row r="575" s="10" customFormat="1" ht="15">
      <c r="H575" s="11"/>
    </row>
    <row r="576" s="10" customFormat="1" ht="15">
      <c r="H576" s="11"/>
    </row>
    <row r="577" s="10" customFormat="1" ht="15">
      <c r="H577" s="11"/>
    </row>
    <row r="578" s="10" customFormat="1" ht="15">
      <c r="H578" s="11"/>
    </row>
    <row r="579" s="10" customFormat="1" ht="15">
      <c r="H579" s="11"/>
    </row>
    <row r="580" s="10" customFormat="1" ht="15">
      <c r="H580" s="11"/>
    </row>
    <row r="581" s="10" customFormat="1" ht="15">
      <c r="H581" s="11"/>
    </row>
    <row r="582" s="10" customFormat="1" ht="15">
      <c r="H582" s="11"/>
    </row>
    <row r="583" s="10" customFormat="1" ht="15">
      <c r="H583" s="11"/>
    </row>
    <row r="584" s="10" customFormat="1" ht="15">
      <c r="H584" s="11"/>
    </row>
    <row r="585" s="10" customFormat="1" ht="15">
      <c r="H585" s="11"/>
    </row>
    <row r="586" s="10" customFormat="1" ht="15">
      <c r="H586" s="11"/>
    </row>
    <row r="587" s="10" customFormat="1" ht="15">
      <c r="H587" s="11"/>
    </row>
    <row r="588" s="10" customFormat="1" ht="15">
      <c r="H588" s="11"/>
    </row>
    <row r="589" s="10" customFormat="1" ht="15">
      <c r="H589" s="11"/>
    </row>
    <row r="590" s="10" customFormat="1" ht="15">
      <c r="H590" s="11"/>
    </row>
    <row r="591" s="10" customFormat="1" ht="15">
      <c r="H591" s="11"/>
    </row>
    <row r="592" s="10" customFormat="1" ht="15">
      <c r="H592" s="11"/>
    </row>
    <row r="593" s="10" customFormat="1" ht="15">
      <c r="H593" s="11"/>
    </row>
    <row r="594" s="10" customFormat="1" ht="15">
      <c r="H594" s="11"/>
    </row>
    <row r="595" s="10" customFormat="1" ht="15">
      <c r="H595" s="11"/>
    </row>
    <row r="596" s="10" customFormat="1" ht="15">
      <c r="H596" s="11"/>
    </row>
    <row r="597" s="10" customFormat="1" ht="15">
      <c r="H597" s="11"/>
    </row>
    <row r="598" s="10" customFormat="1" ht="15">
      <c r="H598" s="11"/>
    </row>
    <row r="599" s="10" customFormat="1" ht="15">
      <c r="H599" s="11"/>
    </row>
    <row r="600" s="10" customFormat="1" ht="15">
      <c r="H600" s="11"/>
    </row>
    <row r="601" s="10" customFormat="1" ht="15">
      <c r="H601" s="11"/>
    </row>
    <row r="602" s="10" customFormat="1" ht="15">
      <c r="H602" s="11"/>
    </row>
    <row r="603" s="10" customFormat="1" ht="15">
      <c r="H603" s="11"/>
    </row>
    <row r="604" s="10" customFormat="1" ht="15">
      <c r="H604" s="11"/>
    </row>
    <row r="605" s="10" customFormat="1" ht="15">
      <c r="H605" s="11"/>
    </row>
    <row r="606" s="10" customFormat="1" ht="15">
      <c r="H606" s="11"/>
    </row>
    <row r="607" s="10" customFormat="1" ht="15">
      <c r="H607" s="11"/>
    </row>
    <row r="608" s="10" customFormat="1" ht="15">
      <c r="H608" s="11"/>
    </row>
    <row r="609" s="10" customFormat="1" ht="15">
      <c r="H609" s="11"/>
    </row>
    <row r="610" s="10" customFormat="1" ht="15">
      <c r="H610" s="11"/>
    </row>
    <row r="611" s="10" customFormat="1" ht="15">
      <c r="H611" s="11"/>
    </row>
    <row r="612" s="10" customFormat="1" ht="15">
      <c r="H612" s="11"/>
    </row>
    <row r="613" s="10" customFormat="1" ht="15">
      <c r="H613" s="11"/>
    </row>
    <row r="614" s="10" customFormat="1" ht="15">
      <c r="H614" s="11"/>
    </row>
    <row r="615" s="10" customFormat="1" ht="15">
      <c r="H615" s="11"/>
    </row>
    <row r="616" s="10" customFormat="1" ht="15">
      <c r="H616" s="11"/>
    </row>
    <row r="617" s="10" customFormat="1" ht="15">
      <c r="H617" s="11"/>
    </row>
    <row r="618" s="10" customFormat="1" ht="15">
      <c r="H618" s="11"/>
    </row>
    <row r="619" s="10" customFormat="1" ht="15">
      <c r="H619" s="11"/>
    </row>
    <row r="620" s="10" customFormat="1" ht="15">
      <c r="H620" s="11"/>
    </row>
    <row r="621" s="10" customFormat="1" ht="15">
      <c r="H621" s="11"/>
    </row>
    <row r="622" s="10" customFormat="1" ht="15">
      <c r="H622" s="11"/>
    </row>
    <row r="623" s="10" customFormat="1" ht="15">
      <c r="H623" s="11"/>
    </row>
    <row r="624" s="10" customFormat="1" ht="15">
      <c r="H624" s="11"/>
    </row>
    <row r="625" s="10" customFormat="1" ht="15">
      <c r="H625" s="11"/>
    </row>
    <row r="626" s="10" customFormat="1" ht="15">
      <c r="H626" s="11"/>
    </row>
    <row r="627" s="10" customFormat="1" ht="15">
      <c r="H627" s="11"/>
    </row>
    <row r="628" s="10" customFormat="1" ht="15">
      <c r="H628" s="11"/>
    </row>
    <row r="629" s="10" customFormat="1" ht="15">
      <c r="H629" s="11"/>
    </row>
    <row r="630" s="10" customFormat="1" ht="15">
      <c r="H630" s="11"/>
    </row>
    <row r="631" s="10" customFormat="1" ht="15">
      <c r="H631" s="11"/>
    </row>
    <row r="632" s="10" customFormat="1" ht="15">
      <c r="H632" s="11"/>
    </row>
    <row r="633" s="10" customFormat="1" ht="15">
      <c r="H633" s="11"/>
    </row>
    <row r="634" s="10" customFormat="1" ht="15">
      <c r="H634" s="11"/>
    </row>
    <row r="635" s="10" customFormat="1" ht="15">
      <c r="H635" s="11"/>
    </row>
    <row r="636" s="10" customFormat="1" ht="15">
      <c r="H636" s="11"/>
    </row>
    <row r="637" s="10" customFormat="1" ht="15">
      <c r="H637" s="11"/>
    </row>
    <row r="638" s="10" customFormat="1" ht="15">
      <c r="H638" s="11"/>
    </row>
    <row r="639" s="10" customFormat="1" ht="15">
      <c r="H639" s="11"/>
    </row>
    <row r="640" s="10" customFormat="1" ht="15">
      <c r="H640" s="11"/>
    </row>
    <row r="641" s="10" customFormat="1" ht="15">
      <c r="H641" s="11"/>
    </row>
    <row r="642" s="10" customFormat="1" ht="15">
      <c r="H642" s="11"/>
    </row>
    <row r="643" s="10" customFormat="1" ht="15">
      <c r="H643" s="11"/>
    </row>
    <row r="644" s="10" customFormat="1" ht="15">
      <c r="H644" s="11"/>
    </row>
    <row r="645" s="10" customFormat="1" ht="15">
      <c r="H645" s="11"/>
    </row>
    <row r="646" s="10" customFormat="1" ht="15">
      <c r="H646" s="11"/>
    </row>
    <row r="647" s="10" customFormat="1" ht="15">
      <c r="H647" s="11"/>
    </row>
    <row r="648" s="10" customFormat="1" ht="15">
      <c r="H648" s="11"/>
    </row>
    <row r="649" s="10" customFormat="1" ht="15">
      <c r="H649" s="11"/>
    </row>
    <row r="650" s="10" customFormat="1" ht="15">
      <c r="H650" s="11"/>
    </row>
    <row r="651" s="10" customFormat="1" ht="15">
      <c r="H651" s="11"/>
    </row>
    <row r="652" s="10" customFormat="1" ht="15">
      <c r="H652" s="11"/>
    </row>
    <row r="653" s="10" customFormat="1" ht="15">
      <c r="H653" s="11"/>
    </row>
    <row r="654" s="10" customFormat="1" ht="15">
      <c r="H654" s="11"/>
    </row>
    <row r="655" s="10" customFormat="1" ht="15">
      <c r="H655" s="11"/>
    </row>
    <row r="656" s="10" customFormat="1" ht="15">
      <c r="H656" s="11"/>
    </row>
    <row r="657" s="10" customFormat="1" ht="15">
      <c r="H657" s="11"/>
    </row>
    <row r="658" s="10" customFormat="1" ht="15">
      <c r="H658" s="11"/>
    </row>
    <row r="659" s="10" customFormat="1" ht="15">
      <c r="H659" s="11"/>
    </row>
    <row r="660" s="10" customFormat="1" ht="15">
      <c r="H660" s="11"/>
    </row>
    <row r="661" s="10" customFormat="1" ht="15">
      <c r="H661" s="11"/>
    </row>
    <row r="662" s="10" customFormat="1" ht="15">
      <c r="H662" s="11"/>
    </row>
    <row r="663" s="10" customFormat="1" ht="15">
      <c r="H663" s="11"/>
    </row>
    <row r="664" s="10" customFormat="1" ht="15">
      <c r="H664" s="11"/>
    </row>
    <row r="665" s="10" customFormat="1" ht="15">
      <c r="H665" s="11"/>
    </row>
    <row r="666" s="10" customFormat="1" ht="15">
      <c r="H666" s="11"/>
    </row>
    <row r="667" s="10" customFormat="1" ht="15">
      <c r="H667" s="11"/>
    </row>
    <row r="668" s="10" customFormat="1" ht="15">
      <c r="H668" s="11"/>
    </row>
    <row r="669" s="10" customFormat="1" ht="15">
      <c r="H669" s="11"/>
    </row>
    <row r="670" s="10" customFormat="1" ht="15">
      <c r="H670" s="11"/>
    </row>
    <row r="671" s="10" customFormat="1" ht="15">
      <c r="H671" s="11"/>
    </row>
    <row r="672" s="10" customFormat="1" ht="15">
      <c r="H672" s="11"/>
    </row>
    <row r="673" s="10" customFormat="1" ht="15">
      <c r="H673" s="11"/>
    </row>
    <row r="674" s="10" customFormat="1" ht="15">
      <c r="H674" s="11"/>
    </row>
    <row r="675" s="10" customFormat="1" ht="15">
      <c r="H675" s="11"/>
    </row>
    <row r="676" s="10" customFormat="1" ht="15">
      <c r="H676" s="11"/>
    </row>
    <row r="677" s="10" customFormat="1" ht="15">
      <c r="H677" s="11"/>
    </row>
    <row r="678" s="10" customFormat="1" ht="15">
      <c r="H678" s="11"/>
    </row>
    <row r="679" s="10" customFormat="1" ht="15">
      <c r="H679" s="11"/>
    </row>
    <row r="680" s="10" customFormat="1" ht="15">
      <c r="H680" s="11"/>
    </row>
    <row r="681" s="10" customFormat="1" ht="15">
      <c r="H681" s="11"/>
    </row>
    <row r="682" s="10" customFormat="1" ht="15">
      <c r="H682" s="11"/>
    </row>
    <row r="683" s="10" customFormat="1" ht="15">
      <c r="H683" s="11"/>
    </row>
    <row r="684" s="10" customFormat="1" ht="15">
      <c r="H684" s="11"/>
    </row>
    <row r="685" s="10" customFormat="1" ht="15">
      <c r="H685" s="11"/>
    </row>
    <row r="686" s="10" customFormat="1" ht="15">
      <c r="H686" s="11"/>
    </row>
    <row r="687" s="10" customFormat="1" ht="15">
      <c r="H687" s="11"/>
    </row>
    <row r="688" s="10" customFormat="1" ht="15">
      <c r="H688" s="11"/>
    </row>
    <row r="689" s="10" customFormat="1" ht="15">
      <c r="H689" s="11"/>
    </row>
    <row r="690" s="10" customFormat="1" ht="15">
      <c r="H690" s="11"/>
    </row>
    <row r="691" s="10" customFormat="1" ht="15">
      <c r="H691" s="11"/>
    </row>
    <row r="692" s="10" customFormat="1" ht="15">
      <c r="H692" s="11"/>
    </row>
    <row r="693" s="10" customFormat="1" ht="15">
      <c r="H693" s="11"/>
    </row>
    <row r="694" s="10" customFormat="1" ht="15">
      <c r="H694" s="11"/>
    </row>
    <row r="695" s="10" customFormat="1" ht="15">
      <c r="H695" s="11"/>
    </row>
    <row r="696" s="10" customFormat="1" ht="15">
      <c r="H696" s="11"/>
    </row>
    <row r="697" s="10" customFormat="1" ht="15">
      <c r="H697" s="11"/>
    </row>
    <row r="698" s="10" customFormat="1" ht="15">
      <c r="H698" s="11"/>
    </row>
    <row r="699" s="10" customFormat="1" ht="15">
      <c r="H699" s="11"/>
    </row>
    <row r="700" s="10" customFormat="1" ht="15">
      <c r="H700" s="11"/>
    </row>
    <row r="701" s="10" customFormat="1" ht="15">
      <c r="H701" s="11"/>
    </row>
    <row r="702" s="10" customFormat="1" ht="15">
      <c r="H702" s="11"/>
    </row>
    <row r="703" s="10" customFormat="1" ht="15">
      <c r="H703" s="11"/>
    </row>
    <row r="704" s="10" customFormat="1" ht="15">
      <c r="H704" s="11"/>
    </row>
    <row r="705" s="10" customFormat="1" ht="15">
      <c r="H705" s="11"/>
    </row>
    <row r="706" s="10" customFormat="1" ht="15">
      <c r="H706" s="11"/>
    </row>
    <row r="707" s="10" customFormat="1" ht="15">
      <c r="H707" s="11"/>
    </row>
    <row r="708" s="10" customFormat="1" ht="15">
      <c r="H708" s="11"/>
    </row>
    <row r="709" s="10" customFormat="1" ht="15">
      <c r="H709" s="11"/>
    </row>
    <row r="710" s="10" customFormat="1" ht="15">
      <c r="H710" s="11"/>
    </row>
    <row r="711" s="10" customFormat="1" ht="15">
      <c r="H711" s="11"/>
    </row>
    <row r="712" s="10" customFormat="1" ht="15">
      <c r="H712" s="11"/>
    </row>
    <row r="713" s="10" customFormat="1" ht="15">
      <c r="H713" s="11"/>
    </row>
    <row r="714" s="10" customFormat="1" ht="15">
      <c r="H714" s="11"/>
    </row>
    <row r="715" s="10" customFormat="1" ht="15">
      <c r="H715" s="11"/>
    </row>
    <row r="716" s="10" customFormat="1" ht="15">
      <c r="H716" s="11"/>
    </row>
    <row r="717" s="10" customFormat="1" ht="15">
      <c r="H717" s="11"/>
    </row>
    <row r="718" s="10" customFormat="1" ht="15">
      <c r="H718" s="11"/>
    </row>
    <row r="719" s="10" customFormat="1" ht="15">
      <c r="H719" s="11"/>
    </row>
    <row r="720" s="10" customFormat="1" ht="15">
      <c r="H720" s="11"/>
    </row>
    <row r="721" s="10" customFormat="1" ht="15">
      <c r="H721" s="11"/>
    </row>
    <row r="722" s="10" customFormat="1" ht="15">
      <c r="H722" s="11"/>
    </row>
    <row r="723" s="10" customFormat="1" ht="15">
      <c r="H723" s="11"/>
    </row>
    <row r="724" s="10" customFormat="1" ht="15">
      <c r="H724" s="11"/>
    </row>
    <row r="725" s="10" customFormat="1" ht="15">
      <c r="H725" s="11"/>
    </row>
    <row r="726" s="10" customFormat="1" ht="15">
      <c r="H726" s="11"/>
    </row>
    <row r="727" s="10" customFormat="1" ht="15">
      <c r="H727" s="11"/>
    </row>
    <row r="728" s="10" customFormat="1" ht="15">
      <c r="H728" s="11"/>
    </row>
    <row r="729" s="10" customFormat="1" ht="15">
      <c r="H729" s="11"/>
    </row>
    <row r="730" s="10" customFormat="1" ht="15">
      <c r="H730" s="11"/>
    </row>
    <row r="731" s="10" customFormat="1" ht="15">
      <c r="H731" s="11"/>
    </row>
    <row r="732" s="10" customFormat="1" ht="15">
      <c r="H732" s="11"/>
    </row>
    <row r="733" s="10" customFormat="1" ht="15">
      <c r="H733" s="11"/>
    </row>
    <row r="734" s="10" customFormat="1" ht="15">
      <c r="H734" s="11"/>
    </row>
    <row r="735" s="10" customFormat="1" ht="15">
      <c r="H735" s="11"/>
    </row>
    <row r="736" s="10" customFormat="1" ht="15">
      <c r="H736" s="11"/>
    </row>
    <row r="737" s="10" customFormat="1" ht="15">
      <c r="H737" s="11"/>
    </row>
    <row r="738" s="10" customFormat="1" ht="15">
      <c r="H738" s="11"/>
    </row>
    <row r="739" s="10" customFormat="1" ht="15">
      <c r="H739" s="11"/>
    </row>
    <row r="740" s="10" customFormat="1" ht="15">
      <c r="H740" s="11"/>
    </row>
    <row r="741" s="10" customFormat="1" ht="15">
      <c r="H741" s="11"/>
    </row>
    <row r="742" s="10" customFormat="1" ht="15">
      <c r="H742" s="11"/>
    </row>
    <row r="743" s="10" customFormat="1" ht="15">
      <c r="H743" s="11"/>
    </row>
    <row r="744" s="10" customFormat="1" ht="15">
      <c r="H744" s="11"/>
    </row>
    <row r="745" s="10" customFormat="1" ht="15">
      <c r="H745" s="11"/>
    </row>
    <row r="746" s="10" customFormat="1" ht="15">
      <c r="H746" s="11"/>
    </row>
    <row r="747" s="10" customFormat="1" ht="15">
      <c r="H747" s="11"/>
    </row>
    <row r="748" s="10" customFormat="1" ht="15">
      <c r="H748" s="11"/>
    </row>
    <row r="749" s="10" customFormat="1" ht="15">
      <c r="H749" s="11"/>
    </row>
    <row r="750" s="10" customFormat="1" ht="15">
      <c r="H750" s="11"/>
    </row>
    <row r="751" s="10" customFormat="1" ht="15">
      <c r="H751" s="11"/>
    </row>
    <row r="752" s="10" customFormat="1" ht="15">
      <c r="H752" s="11"/>
    </row>
    <row r="753" s="10" customFormat="1" ht="15">
      <c r="H753" s="11"/>
    </row>
    <row r="754" s="10" customFormat="1" ht="15">
      <c r="H754" s="11"/>
    </row>
    <row r="755" s="10" customFormat="1" ht="15">
      <c r="H755" s="11"/>
    </row>
    <row r="756" s="10" customFormat="1" ht="15">
      <c r="H756" s="11"/>
    </row>
    <row r="757" s="10" customFormat="1" ht="15">
      <c r="H757" s="11"/>
    </row>
    <row r="758" s="10" customFormat="1" ht="15">
      <c r="H758" s="11"/>
    </row>
    <row r="759" s="10" customFormat="1" ht="15">
      <c r="H759" s="11"/>
    </row>
    <row r="760" s="10" customFormat="1" ht="15">
      <c r="H760" s="11"/>
    </row>
    <row r="761" s="10" customFormat="1" ht="15">
      <c r="H761" s="11"/>
    </row>
    <row r="762" s="10" customFormat="1" ht="15">
      <c r="H762" s="11"/>
    </row>
    <row r="763" s="10" customFormat="1" ht="15">
      <c r="H763" s="11"/>
    </row>
    <row r="764" s="10" customFormat="1" ht="15">
      <c r="H764" s="11"/>
    </row>
    <row r="765" s="10" customFormat="1" ht="15">
      <c r="H765" s="11"/>
    </row>
    <row r="766" s="10" customFormat="1" ht="15">
      <c r="H766" s="11"/>
    </row>
    <row r="767" s="10" customFormat="1" ht="15">
      <c r="H767" s="11"/>
    </row>
    <row r="768" s="10" customFormat="1" ht="15">
      <c r="H768" s="11"/>
    </row>
    <row r="769" s="10" customFormat="1" ht="15">
      <c r="H769" s="11"/>
    </row>
    <row r="770" s="10" customFormat="1" ht="15">
      <c r="H770" s="11"/>
    </row>
    <row r="771" s="10" customFormat="1" ht="15">
      <c r="H771" s="11"/>
    </row>
    <row r="772" s="10" customFormat="1" ht="15">
      <c r="H772" s="11"/>
    </row>
    <row r="773" s="10" customFormat="1" ht="15">
      <c r="H773" s="11"/>
    </row>
    <row r="774" s="10" customFormat="1" ht="15">
      <c r="H774" s="11"/>
    </row>
    <row r="775" s="10" customFormat="1" ht="15">
      <c r="H775" s="11"/>
    </row>
    <row r="776" s="10" customFormat="1" ht="15">
      <c r="H776" s="11"/>
    </row>
    <row r="777" s="10" customFormat="1" ht="15">
      <c r="H777" s="11"/>
    </row>
    <row r="778" s="10" customFormat="1" ht="15">
      <c r="H778" s="11"/>
    </row>
    <row r="779" s="10" customFormat="1" ht="15">
      <c r="H779" s="11"/>
    </row>
    <row r="780" s="10" customFormat="1" ht="15">
      <c r="H780" s="11"/>
    </row>
    <row r="781" s="10" customFormat="1" ht="15">
      <c r="H781" s="11"/>
    </row>
    <row r="782" s="10" customFormat="1" ht="15">
      <c r="H782" s="11"/>
    </row>
    <row r="783" s="10" customFormat="1" ht="15">
      <c r="H783" s="11"/>
    </row>
    <row r="784" s="10" customFormat="1" ht="15">
      <c r="H784" s="11"/>
    </row>
    <row r="785" s="10" customFormat="1" ht="15">
      <c r="H785" s="11"/>
    </row>
    <row r="786" s="10" customFormat="1" ht="15">
      <c r="H786" s="11"/>
    </row>
    <row r="787" s="10" customFormat="1" ht="15">
      <c r="H787" s="11"/>
    </row>
    <row r="788" s="10" customFormat="1" ht="15">
      <c r="H788" s="11"/>
    </row>
    <row r="789" s="10" customFormat="1" ht="15">
      <c r="H789" s="11"/>
    </row>
    <row r="790" s="10" customFormat="1" ht="15">
      <c r="H790" s="11"/>
    </row>
    <row r="791" s="10" customFormat="1" ht="15">
      <c r="H791" s="11"/>
    </row>
    <row r="792" s="10" customFormat="1" ht="15">
      <c r="H792" s="11"/>
    </row>
    <row r="793" s="10" customFormat="1" ht="15">
      <c r="H793" s="11"/>
    </row>
    <row r="794" s="10" customFormat="1" ht="15">
      <c r="H794" s="11"/>
    </row>
    <row r="795" s="10" customFormat="1" ht="15">
      <c r="H795" s="11"/>
    </row>
    <row r="796" s="10" customFormat="1" ht="15">
      <c r="H796" s="11"/>
    </row>
    <row r="797" s="10" customFormat="1" ht="15">
      <c r="H797" s="11"/>
    </row>
    <row r="798" s="10" customFormat="1" ht="15">
      <c r="H798" s="11"/>
    </row>
    <row r="799" s="10" customFormat="1" ht="15">
      <c r="H799" s="11"/>
    </row>
    <row r="800" s="10" customFormat="1" ht="15">
      <c r="H800" s="11"/>
    </row>
    <row r="801" s="10" customFormat="1" ht="15">
      <c r="H801" s="11"/>
    </row>
    <row r="802" s="10" customFormat="1" ht="15">
      <c r="H802" s="11"/>
    </row>
    <row r="803" s="10" customFormat="1" ht="15">
      <c r="H803" s="11"/>
    </row>
    <row r="804" s="10" customFormat="1" ht="15">
      <c r="H804" s="11"/>
    </row>
    <row r="805" s="10" customFormat="1" ht="15">
      <c r="H805" s="11"/>
    </row>
    <row r="806" s="10" customFormat="1" ht="15">
      <c r="H806" s="11"/>
    </row>
    <row r="807" s="10" customFormat="1" ht="15">
      <c r="H807" s="11"/>
    </row>
    <row r="808" s="10" customFormat="1" ht="15">
      <c r="H808" s="11"/>
    </row>
    <row r="809" s="10" customFormat="1" ht="15">
      <c r="H809" s="11"/>
    </row>
    <row r="810" s="10" customFormat="1" ht="15">
      <c r="H810" s="11"/>
    </row>
    <row r="811" s="10" customFormat="1" ht="15">
      <c r="H811" s="11"/>
    </row>
    <row r="812" s="10" customFormat="1" ht="15">
      <c r="H812" s="11"/>
    </row>
    <row r="813" s="10" customFormat="1" ht="15">
      <c r="H813" s="11"/>
    </row>
    <row r="814" s="10" customFormat="1" ht="15">
      <c r="H814" s="11"/>
    </row>
    <row r="815" s="10" customFormat="1" ht="15">
      <c r="H815" s="11"/>
    </row>
    <row r="816" s="10" customFormat="1" ht="15">
      <c r="H816" s="11"/>
    </row>
    <row r="817" s="10" customFormat="1" ht="15">
      <c r="H817" s="11"/>
    </row>
    <row r="818" s="10" customFormat="1" ht="15">
      <c r="H818" s="11"/>
    </row>
    <row r="819" s="10" customFormat="1" ht="15">
      <c r="H819" s="11"/>
    </row>
    <row r="820" s="10" customFormat="1" ht="15">
      <c r="H820" s="11"/>
    </row>
    <row r="821" s="10" customFormat="1" ht="15">
      <c r="H821" s="11"/>
    </row>
    <row r="822" s="10" customFormat="1" ht="15">
      <c r="H822" s="11"/>
    </row>
    <row r="823" s="10" customFormat="1" ht="15">
      <c r="H823" s="11"/>
    </row>
    <row r="824" s="10" customFormat="1" ht="15">
      <c r="H824" s="11"/>
    </row>
    <row r="825" s="10" customFormat="1" ht="15">
      <c r="H825" s="11"/>
    </row>
    <row r="826" s="10" customFormat="1" ht="15">
      <c r="H826" s="11"/>
    </row>
    <row r="827" s="10" customFormat="1" ht="15">
      <c r="H827" s="11"/>
    </row>
    <row r="828" s="10" customFormat="1" ht="15">
      <c r="H828" s="11"/>
    </row>
    <row r="829" s="10" customFormat="1" ht="15">
      <c r="H829" s="11"/>
    </row>
    <row r="830" s="10" customFormat="1" ht="15">
      <c r="H830" s="11"/>
    </row>
    <row r="831" s="10" customFormat="1" ht="15">
      <c r="H831" s="11"/>
    </row>
    <row r="832" s="10" customFormat="1" ht="15">
      <c r="H832" s="11"/>
    </row>
    <row r="833" s="10" customFormat="1" ht="15">
      <c r="H833" s="11"/>
    </row>
    <row r="834" s="10" customFormat="1" ht="15">
      <c r="H834" s="11"/>
    </row>
    <row r="835" s="10" customFormat="1" ht="15">
      <c r="H835" s="11"/>
    </row>
    <row r="836" s="10" customFormat="1" ht="15">
      <c r="H836" s="11"/>
    </row>
    <row r="837" s="10" customFormat="1" ht="15">
      <c r="H837" s="11"/>
    </row>
    <row r="838" s="10" customFormat="1" ht="15">
      <c r="H838" s="11"/>
    </row>
    <row r="839" s="10" customFormat="1" ht="15">
      <c r="H839" s="11"/>
    </row>
    <row r="840" s="10" customFormat="1" ht="15">
      <c r="H840" s="11"/>
    </row>
    <row r="841" s="10" customFormat="1" ht="15">
      <c r="H841" s="11"/>
    </row>
    <row r="842" s="10" customFormat="1" ht="15">
      <c r="H842" s="11"/>
    </row>
    <row r="843" s="10" customFormat="1" ht="15">
      <c r="H843" s="11"/>
    </row>
    <row r="844" s="10" customFormat="1" ht="15">
      <c r="H844" s="11"/>
    </row>
    <row r="845" s="10" customFormat="1" ht="15">
      <c r="H845" s="11"/>
    </row>
    <row r="846" s="10" customFormat="1" ht="15">
      <c r="H846" s="11"/>
    </row>
    <row r="847" s="10" customFormat="1" ht="15">
      <c r="H847" s="11"/>
    </row>
    <row r="848" s="10" customFormat="1" ht="15">
      <c r="H848" s="11"/>
    </row>
    <row r="849" s="10" customFormat="1" ht="15">
      <c r="H849" s="11"/>
    </row>
    <row r="850" s="10" customFormat="1" ht="15">
      <c r="H850" s="11"/>
    </row>
    <row r="851" s="10" customFormat="1" ht="15">
      <c r="H851" s="11"/>
    </row>
    <row r="852" s="10" customFormat="1" ht="15">
      <c r="H852" s="11"/>
    </row>
    <row r="853" s="10" customFormat="1" ht="15">
      <c r="H853" s="11"/>
    </row>
    <row r="854" s="10" customFormat="1" ht="15">
      <c r="H854" s="11"/>
    </row>
    <row r="855" s="10" customFormat="1" ht="15">
      <c r="H855" s="11"/>
    </row>
    <row r="856" s="10" customFormat="1" ht="15">
      <c r="H856" s="11"/>
    </row>
    <row r="857" s="10" customFormat="1" ht="15">
      <c r="H857" s="11"/>
    </row>
    <row r="858" s="10" customFormat="1" ht="15">
      <c r="H858" s="11"/>
    </row>
    <row r="859" s="10" customFormat="1" ht="15">
      <c r="H859" s="11"/>
    </row>
    <row r="860" s="10" customFormat="1" ht="15">
      <c r="H860" s="11"/>
    </row>
    <row r="861" s="10" customFormat="1" ht="15">
      <c r="H861" s="11"/>
    </row>
    <row r="862" s="10" customFormat="1" ht="15">
      <c r="H862" s="11"/>
    </row>
    <row r="863" s="10" customFormat="1" ht="15">
      <c r="H863" s="11"/>
    </row>
    <row r="864" s="10" customFormat="1" ht="15">
      <c r="H864" s="11"/>
    </row>
    <row r="865" s="10" customFormat="1" ht="15">
      <c r="H865" s="11"/>
    </row>
    <row r="866" s="10" customFormat="1" ht="15">
      <c r="H866" s="11"/>
    </row>
    <row r="867" s="10" customFormat="1" ht="15">
      <c r="H867" s="11"/>
    </row>
    <row r="868" s="10" customFormat="1" ht="15">
      <c r="H868" s="11"/>
    </row>
    <row r="869" s="10" customFormat="1" ht="15">
      <c r="H869" s="11"/>
    </row>
    <row r="870" s="10" customFormat="1" ht="15">
      <c r="H870" s="11"/>
    </row>
    <row r="871" s="10" customFormat="1" ht="15">
      <c r="H871" s="11"/>
    </row>
    <row r="872" s="10" customFormat="1" ht="15">
      <c r="H872" s="11"/>
    </row>
    <row r="873" s="10" customFormat="1" ht="15">
      <c r="H873" s="11"/>
    </row>
  </sheetData>
  <sheetProtection password="DFCB" sheet="1" selectLockedCells="1"/>
  <mergeCells count="101">
    <mergeCell ref="A8:C8"/>
    <mergeCell ref="D8:E8"/>
    <mergeCell ref="F8:I8"/>
    <mergeCell ref="J8:L8"/>
    <mergeCell ref="N8:O8"/>
    <mergeCell ref="A7:C7"/>
    <mergeCell ref="D7:E7"/>
    <mergeCell ref="F7:I7"/>
    <mergeCell ref="J7:L7"/>
    <mergeCell ref="A1:O1"/>
    <mergeCell ref="A2:O2"/>
    <mergeCell ref="B4:C5"/>
    <mergeCell ref="E4:F4"/>
    <mergeCell ref="H5:I5"/>
    <mergeCell ref="N7:O7"/>
    <mergeCell ref="N15:O15"/>
    <mergeCell ref="N16:N17"/>
    <mergeCell ref="O16:O17"/>
    <mergeCell ref="J16:J17"/>
    <mergeCell ref="K16:K17"/>
    <mergeCell ref="L16:L17"/>
    <mergeCell ref="L20:L21"/>
    <mergeCell ref="J24:J25"/>
    <mergeCell ref="K24:K25"/>
    <mergeCell ref="L24:L25"/>
    <mergeCell ref="F39:G40"/>
    <mergeCell ref="F15:G15"/>
    <mergeCell ref="G16:G17"/>
    <mergeCell ref="F16:F17"/>
    <mergeCell ref="K92:L92"/>
    <mergeCell ref="D93:E93"/>
    <mergeCell ref="I91:J91"/>
    <mergeCell ref="I92:J92"/>
    <mergeCell ref="I93:J93"/>
    <mergeCell ref="F93:G93"/>
    <mergeCell ref="K93:L93"/>
    <mergeCell ref="M92:M93"/>
    <mergeCell ref="N92:O93"/>
    <mergeCell ref="N39:O40"/>
    <mergeCell ref="N45:O46"/>
    <mergeCell ref="I59:N59"/>
    <mergeCell ref="N89:O89"/>
    <mergeCell ref="J48:K49"/>
    <mergeCell ref="K69:N69"/>
    <mergeCell ref="N91:O91"/>
    <mergeCell ref="N84:O84"/>
    <mergeCell ref="N87:O87"/>
    <mergeCell ref="N88:O88"/>
    <mergeCell ref="N86:O86"/>
    <mergeCell ref="N90:O90"/>
    <mergeCell ref="A16:A17"/>
    <mergeCell ref="B16:B17"/>
    <mergeCell ref="C16:C17"/>
    <mergeCell ref="D16:D17"/>
    <mergeCell ref="F45:G46"/>
    <mergeCell ref="K20:K21"/>
    <mergeCell ref="K10:L10"/>
    <mergeCell ref="N53:O54"/>
    <mergeCell ref="A28:A29"/>
    <mergeCell ref="C24:C25"/>
    <mergeCell ref="C10:D10"/>
    <mergeCell ref="C20:C21"/>
    <mergeCell ref="I24:I25"/>
    <mergeCell ref="I16:I17"/>
    <mergeCell ref="I20:I21"/>
    <mergeCell ref="A38:D38"/>
    <mergeCell ref="A96:B96"/>
    <mergeCell ref="A89:B89"/>
    <mergeCell ref="A90:B90"/>
    <mergeCell ref="A84:B84"/>
    <mergeCell ref="A85:B85"/>
    <mergeCell ref="A87:B87"/>
    <mergeCell ref="A91:B91"/>
    <mergeCell ref="A88:B88"/>
    <mergeCell ref="A86:B86"/>
    <mergeCell ref="A75:B75"/>
    <mergeCell ref="A76:B76"/>
    <mergeCell ref="A77:B77"/>
    <mergeCell ref="A78:B78"/>
    <mergeCell ref="A24:A25"/>
    <mergeCell ref="B24:B25"/>
    <mergeCell ref="A20:A21"/>
    <mergeCell ref="B20:B21"/>
    <mergeCell ref="M83:O83"/>
    <mergeCell ref="I83:L83"/>
    <mergeCell ref="D79:F79"/>
    <mergeCell ref="L75:M75"/>
    <mergeCell ref="I28:I29"/>
    <mergeCell ref="B48:C49"/>
    <mergeCell ref="J56:K57"/>
    <mergeCell ref="A59:F59"/>
    <mergeCell ref="N85:O85"/>
    <mergeCell ref="D20:D21"/>
    <mergeCell ref="D24:D25"/>
    <mergeCell ref="J20:J21"/>
    <mergeCell ref="C69:F69"/>
    <mergeCell ref="B56:C57"/>
    <mergeCell ref="I38:L38"/>
    <mergeCell ref="F53:G54"/>
    <mergeCell ref="J79:N79"/>
    <mergeCell ref="A74:B74"/>
  </mergeCells>
  <dataValidations count="3">
    <dataValidation type="date" operator="greaterThan" showInputMessage="1" showErrorMessage="1" error="Enter Dates as mm/dd/yyyy.&#10;&#10;For example 01/01/2020." sqref="B53:B54 J45:J46 B45:B46 J53:J54">
      <formula1>39083</formula1>
    </dataValidation>
    <dataValidation type="list" allowBlank="1" showInputMessage="1" showErrorMessage="1" error="Press ESCAPE key and select from the drop-down box in the cell you have selected.&#10;&#10;To clear selection from list, select cell and press DELETE key.&#10;&#10;Thank you,&#10;SHRA" sqref="A75:B78">
      <formula1>$C$97:$C$110</formula1>
    </dataValidation>
    <dataValidation type="list" allowBlank="1" showInputMessage="1" showErrorMessage="1" error="Press ESCAPE key and select from the drop-down box in the cell you have selected.&#10;&#10;To clear selection from list, select cell and press DELETE key.&#10;&#10;Thank you,&#10;SHRA" sqref="A30:A34 I30:I34">
      <formula1>$A$97:$A$103</formula1>
    </dataValidation>
  </dataValidations>
  <printOptions horizontalCentered="1"/>
  <pageMargins left="0" right="0" top="0.4" bottom="0.1" header="0" footer="0"/>
  <pageSetup horizontalDpi="600" verticalDpi="600" orientation="portrait" scale="44" r:id="rId3"/>
  <headerFooter alignWithMargins="0">
    <oddFooter xml:space="preserve">&amp;R&amp;9AICS Eff. 3/1/2013 </oddFooter>
  </headerFooter>
  <legacyDrawing r:id="rId2"/>
</worksheet>
</file>

<file path=xl/worksheets/sheet4.xml><?xml version="1.0" encoding="utf-8"?>
<worksheet xmlns="http://schemas.openxmlformats.org/spreadsheetml/2006/main" xmlns:r="http://schemas.openxmlformats.org/officeDocument/2006/relationships">
  <sheetPr codeName="Sheet4">
    <tabColor indexed="47"/>
  </sheetPr>
  <dimension ref="A1:R873"/>
  <sheetViews>
    <sheetView showGridLines="0" zoomScale="70" zoomScaleNormal="70" zoomScaleSheetLayoutView="80" zoomScalePageLayoutView="0" workbookViewId="0" topLeftCell="A1">
      <selection activeCell="J8" sqref="J8:L8"/>
    </sheetView>
  </sheetViews>
  <sheetFormatPr defaultColWidth="9.140625" defaultRowHeight="12.75"/>
  <cols>
    <col min="1" max="1" width="15.28125" style="48" customWidth="1"/>
    <col min="2" max="2" width="15.421875" style="48" customWidth="1"/>
    <col min="3" max="3" width="15.7109375" style="48" customWidth="1"/>
    <col min="4" max="4" width="17.28125" style="48" customWidth="1"/>
    <col min="5" max="5" width="15.421875" style="48" customWidth="1"/>
    <col min="6" max="6" width="15.7109375" style="48" customWidth="1"/>
    <col min="7" max="7" width="16.57421875" style="48" customWidth="1"/>
    <col min="8" max="8" width="0.9921875" style="80" customWidth="1"/>
    <col min="9" max="9" width="15.28125" style="48" customWidth="1"/>
    <col min="10" max="10" width="15.421875" style="48" customWidth="1"/>
    <col min="11" max="11" width="15.8515625" style="48" customWidth="1"/>
    <col min="12" max="12" width="17.00390625" style="48" customWidth="1"/>
    <col min="13" max="14" width="15.421875" style="48" customWidth="1"/>
    <col min="15" max="15" width="16.57421875" style="48" customWidth="1"/>
    <col min="16" max="16384" width="9.140625" style="48" customWidth="1"/>
  </cols>
  <sheetData>
    <row r="1" spans="1:15" ht="26.25">
      <c r="A1" s="390" t="s">
        <v>142</v>
      </c>
      <c r="B1" s="390"/>
      <c r="C1" s="390"/>
      <c r="D1" s="390"/>
      <c r="E1" s="390"/>
      <c r="F1" s="390"/>
      <c r="G1" s="390"/>
      <c r="H1" s="390"/>
      <c r="I1" s="390"/>
      <c r="J1" s="390"/>
      <c r="K1" s="390"/>
      <c r="L1" s="390"/>
      <c r="M1" s="390"/>
      <c r="N1" s="390"/>
      <c r="O1" s="390"/>
    </row>
    <row r="2" spans="1:15" ht="26.25">
      <c r="A2" s="390" t="s">
        <v>157</v>
      </c>
      <c r="B2" s="390"/>
      <c r="C2" s="390"/>
      <c r="D2" s="390"/>
      <c r="E2" s="390"/>
      <c r="F2" s="390"/>
      <c r="G2" s="390"/>
      <c r="H2" s="390"/>
      <c r="I2" s="390"/>
      <c r="J2" s="390"/>
      <c r="K2" s="390"/>
      <c r="L2" s="390"/>
      <c r="M2" s="390"/>
      <c r="N2" s="390"/>
      <c r="O2" s="390"/>
    </row>
    <row r="3" spans="1:15" ht="10.5" customHeight="1">
      <c r="A3" s="282"/>
      <c r="B3" s="282"/>
      <c r="C3" s="282"/>
      <c r="D3" s="282"/>
      <c r="E3" s="282"/>
      <c r="F3" s="282"/>
      <c r="G3" s="282"/>
      <c r="H3" s="282"/>
      <c r="I3" s="282"/>
      <c r="J3" s="282"/>
      <c r="K3" s="282"/>
      <c r="L3" s="282"/>
      <c r="M3" s="282"/>
      <c r="N3" s="282"/>
      <c r="O3" s="282"/>
    </row>
    <row r="4" spans="1:15" ht="22.5" customHeight="1">
      <c r="A4" s="49" t="s">
        <v>48</v>
      </c>
      <c r="B4" s="391" t="s">
        <v>49</v>
      </c>
      <c r="C4" s="392"/>
      <c r="D4" s="50" t="s">
        <v>50</v>
      </c>
      <c r="E4" s="393"/>
      <c r="F4" s="394"/>
      <c r="G4" s="51"/>
      <c r="H4" s="52"/>
      <c r="O4" s="53"/>
    </row>
    <row r="5" spans="1:15" s="53" customFormat="1" ht="30.75" customHeight="1">
      <c r="A5" s="286" t="s">
        <v>53</v>
      </c>
      <c r="B5" s="392"/>
      <c r="C5" s="392"/>
      <c r="D5" s="42" t="s">
        <v>45</v>
      </c>
      <c r="E5" s="55" t="s">
        <v>18</v>
      </c>
      <c r="F5" s="55" t="s">
        <v>14</v>
      </c>
      <c r="G5" s="55" t="s">
        <v>21</v>
      </c>
      <c r="H5" s="395" t="s">
        <v>20</v>
      </c>
      <c r="I5" s="396"/>
      <c r="J5" s="55" t="s">
        <v>15</v>
      </c>
      <c r="K5" s="55" t="s">
        <v>16</v>
      </c>
      <c r="L5" s="55" t="s">
        <v>19</v>
      </c>
      <c r="M5" s="55" t="s">
        <v>36</v>
      </c>
      <c r="N5" s="55" t="s">
        <v>17</v>
      </c>
      <c r="O5" s="1" t="s">
        <v>146</v>
      </c>
    </row>
    <row r="6" spans="1:15" ht="15.75" customHeight="1">
      <c r="A6" s="283"/>
      <c r="B6" s="283"/>
      <c r="C6" s="283"/>
      <c r="D6" s="283"/>
      <c r="E6" s="283"/>
      <c r="F6" s="283"/>
      <c r="G6" s="283"/>
      <c r="H6" s="284"/>
      <c r="O6" s="53"/>
    </row>
    <row r="7" spans="1:15" s="10" customFormat="1" ht="15.75" customHeight="1">
      <c r="A7" s="355" t="s">
        <v>37</v>
      </c>
      <c r="B7" s="355"/>
      <c r="C7" s="355"/>
      <c r="D7" s="355" t="s">
        <v>0</v>
      </c>
      <c r="E7" s="355"/>
      <c r="F7" s="355" t="s">
        <v>151</v>
      </c>
      <c r="G7" s="355"/>
      <c r="H7" s="355"/>
      <c r="I7" s="355"/>
      <c r="J7" s="336" t="s">
        <v>38</v>
      </c>
      <c r="K7" s="337"/>
      <c r="L7" s="383"/>
      <c r="M7" s="56" t="s">
        <v>35</v>
      </c>
      <c r="N7" s="355" t="s">
        <v>39</v>
      </c>
      <c r="O7" s="355"/>
    </row>
    <row r="8" spans="1:15" s="10" customFormat="1" ht="15.75" customHeight="1">
      <c r="A8" s="401">
        <f>'#1'!A8:C8</f>
        <v>0</v>
      </c>
      <c r="B8" s="401"/>
      <c r="C8" s="401"/>
      <c r="D8" s="402">
        <f>'#1'!D8:E8</f>
        <v>0</v>
      </c>
      <c r="E8" s="402"/>
      <c r="F8" s="402">
        <f>'#1'!F8:I8</f>
        <v>0</v>
      </c>
      <c r="G8" s="402"/>
      <c r="H8" s="403"/>
      <c r="I8" s="402"/>
      <c r="J8" s="417"/>
      <c r="K8" s="417"/>
      <c r="L8" s="417"/>
      <c r="M8" s="167"/>
      <c r="N8" s="405">
        <f>'#1'!N8:O8</f>
        <v>0</v>
      </c>
      <c r="O8" s="402"/>
    </row>
    <row r="9" spans="1:16" s="87" customFormat="1" ht="22.5" customHeight="1">
      <c r="A9" s="81" t="s">
        <v>149</v>
      </c>
      <c r="B9" s="82"/>
      <c r="C9" s="82"/>
      <c r="D9" s="83"/>
      <c r="E9" s="83"/>
      <c r="F9" s="83"/>
      <c r="G9" s="107" t="s">
        <v>46</v>
      </c>
      <c r="H9" s="84"/>
      <c r="I9" s="81" t="s">
        <v>150</v>
      </c>
      <c r="J9" s="81"/>
      <c r="K9" s="81"/>
      <c r="L9" s="85"/>
      <c r="M9" s="85"/>
      <c r="N9" s="85"/>
      <c r="O9" s="107" t="s">
        <v>46</v>
      </c>
      <c r="P9" s="86"/>
    </row>
    <row r="10" spans="1:16" s="10" customFormat="1" ht="15" customHeight="1">
      <c r="A10" s="57" t="s">
        <v>60</v>
      </c>
      <c r="B10" s="58"/>
      <c r="C10" s="418"/>
      <c r="D10" s="419"/>
      <c r="E10" s="59"/>
      <c r="F10" s="59"/>
      <c r="G10" s="59"/>
      <c r="H10" s="32"/>
      <c r="I10" s="79" t="s">
        <v>60</v>
      </c>
      <c r="J10" s="58"/>
      <c r="K10" s="418"/>
      <c r="L10" s="419"/>
      <c r="M10" s="59"/>
      <c r="N10" s="59"/>
      <c r="O10" s="59"/>
      <c r="P10" s="20"/>
    </row>
    <row r="11" spans="1:16" s="10" customFormat="1" ht="15" customHeight="1">
      <c r="A11" s="20"/>
      <c r="B11" s="59"/>
      <c r="C11" s="2"/>
      <c r="D11" s="2"/>
      <c r="E11" s="59"/>
      <c r="F11" s="59"/>
      <c r="G11" s="59"/>
      <c r="H11" s="32"/>
      <c r="I11" s="20"/>
      <c r="J11" s="59"/>
      <c r="K11" s="2"/>
      <c r="L11" s="2"/>
      <c r="M11" s="59"/>
      <c r="N11" s="59"/>
      <c r="O11" s="59"/>
      <c r="P11" s="20"/>
    </row>
    <row r="12" spans="1:16" s="10" customFormat="1" ht="15.75" customHeight="1">
      <c r="A12" s="289" t="s">
        <v>155</v>
      </c>
      <c r="B12" s="59"/>
      <c r="C12" s="59"/>
      <c r="D12" s="60"/>
      <c r="E12" s="60"/>
      <c r="H12" s="32"/>
      <c r="I12" s="289" t="s">
        <v>155</v>
      </c>
      <c r="J12" s="59"/>
      <c r="K12" s="59"/>
      <c r="L12" s="60"/>
      <c r="M12" s="60"/>
      <c r="P12" s="20"/>
    </row>
    <row r="13" spans="1:16" s="10" customFormat="1" ht="15.75" customHeight="1">
      <c r="A13" s="289"/>
      <c r="B13" s="59"/>
      <c r="C13" s="59"/>
      <c r="D13" s="60"/>
      <c r="E13" s="60"/>
      <c r="H13" s="32"/>
      <c r="I13" s="289"/>
      <c r="J13" s="59"/>
      <c r="K13" s="59"/>
      <c r="L13" s="60"/>
      <c r="M13" s="60"/>
      <c r="P13" s="20"/>
    </row>
    <row r="14" spans="1:15" s="10" customFormat="1" ht="18" customHeight="1">
      <c r="A14" s="17" t="s">
        <v>129</v>
      </c>
      <c r="F14" s="17" t="s">
        <v>109</v>
      </c>
      <c r="G14" s="60"/>
      <c r="H14" s="61"/>
      <c r="I14" s="17" t="s">
        <v>129</v>
      </c>
      <c r="N14" s="17" t="s">
        <v>109</v>
      </c>
      <c r="O14" s="60"/>
    </row>
    <row r="15" spans="1:15" s="10" customFormat="1" ht="15" customHeight="1">
      <c r="A15" s="11" t="s">
        <v>56</v>
      </c>
      <c r="E15" s="152"/>
      <c r="F15" s="387" t="s">
        <v>152</v>
      </c>
      <c r="G15" s="387"/>
      <c r="H15" s="61"/>
      <c r="I15" s="11" t="s">
        <v>56</v>
      </c>
      <c r="M15" s="152"/>
      <c r="N15" s="387" t="s">
        <v>152</v>
      </c>
      <c r="O15" s="387"/>
    </row>
    <row r="16" spans="1:15" s="10" customFormat="1" ht="15.75" customHeight="1">
      <c r="A16" s="338" t="s">
        <v>54</v>
      </c>
      <c r="B16" s="352" t="s">
        <v>140</v>
      </c>
      <c r="C16" s="326" t="s">
        <v>47</v>
      </c>
      <c r="D16" s="359" t="s">
        <v>68</v>
      </c>
      <c r="E16" s="152"/>
      <c r="F16" s="326" t="s">
        <v>128</v>
      </c>
      <c r="G16" s="388" t="s">
        <v>127</v>
      </c>
      <c r="H16" s="40"/>
      <c r="I16" s="363" t="s">
        <v>54</v>
      </c>
      <c r="J16" s="352" t="s">
        <v>140</v>
      </c>
      <c r="K16" s="326" t="s">
        <v>47</v>
      </c>
      <c r="L16" s="359" t="s">
        <v>68</v>
      </c>
      <c r="M16" s="152"/>
      <c r="N16" s="326" t="s">
        <v>128</v>
      </c>
      <c r="O16" s="326" t="s">
        <v>127</v>
      </c>
    </row>
    <row r="17" spans="1:15" s="10" customFormat="1" ht="15.75" customHeight="1">
      <c r="A17" s="339"/>
      <c r="B17" s="353"/>
      <c r="C17" s="327"/>
      <c r="D17" s="360"/>
      <c r="E17" s="152"/>
      <c r="F17" s="327"/>
      <c r="G17" s="389"/>
      <c r="H17" s="40"/>
      <c r="I17" s="364"/>
      <c r="J17" s="353"/>
      <c r="K17" s="327"/>
      <c r="L17" s="360"/>
      <c r="M17" s="152"/>
      <c r="N17" s="327"/>
      <c r="O17" s="327"/>
    </row>
    <row r="18" spans="1:15" s="10" customFormat="1" ht="15" customHeight="1">
      <c r="A18" s="168"/>
      <c r="B18" s="169"/>
      <c r="C18" s="169"/>
      <c r="D18" s="27">
        <f>A18*B18*C18</f>
        <v>0</v>
      </c>
      <c r="E18" s="152">
        <v>1</v>
      </c>
      <c r="F18" s="256"/>
      <c r="G18" s="246"/>
      <c r="H18" s="35"/>
      <c r="I18" s="168"/>
      <c r="J18" s="169"/>
      <c r="K18" s="169"/>
      <c r="L18" s="27">
        <f>I18*J18*K18</f>
        <v>0</v>
      </c>
      <c r="M18" s="152">
        <v>1</v>
      </c>
      <c r="N18" s="256"/>
      <c r="O18" s="205"/>
    </row>
    <row r="19" spans="1:15" s="10" customFormat="1" ht="15.75" customHeight="1">
      <c r="A19" s="62"/>
      <c r="B19" s="63"/>
      <c r="C19" s="64"/>
      <c r="D19" s="62"/>
      <c r="E19" s="152">
        <v>2</v>
      </c>
      <c r="F19" s="256"/>
      <c r="G19" s="246"/>
      <c r="H19" s="35"/>
      <c r="I19" s="62"/>
      <c r="J19" s="63"/>
      <c r="K19" s="64"/>
      <c r="L19" s="62"/>
      <c r="M19" s="152">
        <v>2</v>
      </c>
      <c r="N19" s="256"/>
      <c r="O19" s="205"/>
    </row>
    <row r="20" spans="1:16" s="10" customFormat="1" ht="15" customHeight="1">
      <c r="A20" s="338" t="s">
        <v>55</v>
      </c>
      <c r="B20" s="326" t="s">
        <v>47</v>
      </c>
      <c r="C20" s="359" t="s">
        <v>67</v>
      </c>
      <c r="D20" s="324" t="s">
        <v>77</v>
      </c>
      <c r="E20" s="152">
        <v>3</v>
      </c>
      <c r="F20" s="256"/>
      <c r="G20" s="246"/>
      <c r="H20" s="35"/>
      <c r="I20" s="363" t="s">
        <v>55</v>
      </c>
      <c r="J20" s="326" t="s">
        <v>47</v>
      </c>
      <c r="K20" s="359" t="s">
        <v>67</v>
      </c>
      <c r="L20" s="324" t="s">
        <v>77</v>
      </c>
      <c r="M20" s="152">
        <v>3</v>
      </c>
      <c r="N20" s="256"/>
      <c r="O20" s="205"/>
      <c r="P20" s="20"/>
    </row>
    <row r="21" spans="1:16" s="10" customFormat="1" ht="15">
      <c r="A21" s="339"/>
      <c r="B21" s="327"/>
      <c r="C21" s="360"/>
      <c r="D21" s="325"/>
      <c r="E21" s="152">
        <v>4</v>
      </c>
      <c r="F21" s="256"/>
      <c r="G21" s="246"/>
      <c r="H21" s="35"/>
      <c r="I21" s="364"/>
      <c r="J21" s="327"/>
      <c r="K21" s="360"/>
      <c r="L21" s="325"/>
      <c r="M21" s="152">
        <v>4</v>
      </c>
      <c r="N21" s="256"/>
      <c r="O21" s="205"/>
      <c r="P21" s="20"/>
    </row>
    <row r="22" spans="1:16" s="10" customFormat="1" ht="15">
      <c r="A22" s="170"/>
      <c r="B22" s="169"/>
      <c r="C22" s="28">
        <f>A22*B22</f>
        <v>0</v>
      </c>
      <c r="D22" s="65">
        <f>MAX(D18,C22)</f>
        <v>0</v>
      </c>
      <c r="E22" s="152">
        <v>5</v>
      </c>
      <c r="F22" s="256"/>
      <c r="G22" s="246"/>
      <c r="H22" s="35"/>
      <c r="I22" s="170"/>
      <c r="J22" s="169"/>
      <c r="K22" s="28">
        <f>I22*J22</f>
        <v>0</v>
      </c>
      <c r="L22" s="65">
        <f>MAX(L18,K22)</f>
        <v>0</v>
      </c>
      <c r="M22" s="152">
        <v>5</v>
      </c>
      <c r="N22" s="256"/>
      <c r="O22" s="205"/>
      <c r="P22" s="20"/>
    </row>
    <row r="23" spans="1:16" s="10" customFormat="1" ht="15.75" customHeight="1">
      <c r="A23" s="62"/>
      <c r="B23" s="63"/>
      <c r="C23" s="64"/>
      <c r="D23" s="62"/>
      <c r="E23" s="152">
        <v>6</v>
      </c>
      <c r="F23" s="256"/>
      <c r="G23" s="246"/>
      <c r="H23" s="35"/>
      <c r="I23" s="62"/>
      <c r="J23" s="63"/>
      <c r="K23" s="64"/>
      <c r="L23" s="62"/>
      <c r="M23" s="152">
        <v>6</v>
      </c>
      <c r="N23" s="256"/>
      <c r="O23" s="205"/>
      <c r="P23" s="20"/>
    </row>
    <row r="24" spans="1:16" s="10" customFormat="1" ht="15" customHeight="1">
      <c r="A24" s="350" t="s">
        <v>141</v>
      </c>
      <c r="B24" s="352" t="s">
        <v>131</v>
      </c>
      <c r="C24" s="326" t="s">
        <v>47</v>
      </c>
      <c r="D24" s="324" t="s">
        <v>76</v>
      </c>
      <c r="E24" s="152">
        <v>7</v>
      </c>
      <c r="F24" s="256"/>
      <c r="G24" s="246"/>
      <c r="H24" s="35"/>
      <c r="I24" s="361" t="s">
        <v>88</v>
      </c>
      <c r="J24" s="352" t="s">
        <v>131</v>
      </c>
      <c r="K24" s="326" t="s">
        <v>47</v>
      </c>
      <c r="L24" s="324" t="s">
        <v>76</v>
      </c>
      <c r="M24" s="152">
        <v>7</v>
      </c>
      <c r="N24" s="256"/>
      <c r="O24" s="205"/>
      <c r="P24" s="20"/>
    </row>
    <row r="25" spans="1:16" s="10" customFormat="1" ht="15" customHeight="1">
      <c r="A25" s="351"/>
      <c r="B25" s="353"/>
      <c r="C25" s="327"/>
      <c r="D25" s="325"/>
      <c r="E25" s="152">
        <v>8</v>
      </c>
      <c r="F25" s="256"/>
      <c r="G25" s="246"/>
      <c r="H25" s="35"/>
      <c r="I25" s="362"/>
      <c r="J25" s="353"/>
      <c r="K25" s="327"/>
      <c r="L25" s="325"/>
      <c r="M25" s="152">
        <v>8</v>
      </c>
      <c r="N25" s="256"/>
      <c r="O25" s="205"/>
      <c r="P25" s="20"/>
    </row>
    <row r="26" spans="1:16" s="10" customFormat="1" ht="15.75" customHeight="1">
      <c r="A26" s="168"/>
      <c r="B26" s="169"/>
      <c r="C26" s="169"/>
      <c r="D26" s="27">
        <f>A26*B26*C26</f>
        <v>0</v>
      </c>
      <c r="E26" s="152">
        <v>9</v>
      </c>
      <c r="F26" s="256"/>
      <c r="G26" s="246"/>
      <c r="H26" s="35"/>
      <c r="I26" s="168"/>
      <c r="J26" s="169"/>
      <c r="K26" s="169"/>
      <c r="L26" s="27">
        <f>I26*J26*K26</f>
        <v>0</v>
      </c>
      <c r="M26" s="152">
        <v>9</v>
      </c>
      <c r="N26" s="256"/>
      <c r="O26" s="205"/>
      <c r="P26" s="20"/>
    </row>
    <row r="27" spans="1:16" s="10" customFormat="1" ht="15.75" customHeight="1">
      <c r="A27" s="62"/>
      <c r="B27" s="63"/>
      <c r="C27" s="64"/>
      <c r="D27" s="62"/>
      <c r="E27" s="152">
        <v>10</v>
      </c>
      <c r="F27" s="256"/>
      <c r="G27" s="246"/>
      <c r="H27" s="35"/>
      <c r="I27" s="62"/>
      <c r="J27" s="63"/>
      <c r="K27" s="64"/>
      <c r="L27" s="62"/>
      <c r="M27" s="152">
        <v>10</v>
      </c>
      <c r="N27" s="256"/>
      <c r="O27" s="205"/>
      <c r="P27" s="20"/>
    </row>
    <row r="28" spans="1:16" s="10" customFormat="1" ht="15.75" customHeight="1">
      <c r="A28" s="357" t="s">
        <v>87</v>
      </c>
      <c r="B28" s="63"/>
      <c r="C28" s="64"/>
      <c r="D28" s="62"/>
      <c r="E28" s="152">
        <v>11</v>
      </c>
      <c r="F28" s="256"/>
      <c r="G28" s="246"/>
      <c r="H28" s="35"/>
      <c r="I28" s="345" t="s">
        <v>87</v>
      </c>
      <c r="J28" s="63"/>
      <c r="K28" s="64"/>
      <c r="L28" s="62"/>
      <c r="M28" s="152">
        <v>11</v>
      </c>
      <c r="N28" s="256"/>
      <c r="O28" s="205"/>
      <c r="P28" s="20"/>
    </row>
    <row r="29" spans="1:16" s="10" customFormat="1" ht="15">
      <c r="A29" s="358"/>
      <c r="B29" s="56" t="s">
        <v>9</v>
      </c>
      <c r="C29" s="9" t="s">
        <v>47</v>
      </c>
      <c r="D29" s="9" t="s">
        <v>1</v>
      </c>
      <c r="E29" s="152">
        <v>12</v>
      </c>
      <c r="F29" s="256"/>
      <c r="G29" s="246"/>
      <c r="H29" s="66"/>
      <c r="I29" s="346"/>
      <c r="J29" s="56" t="s">
        <v>9</v>
      </c>
      <c r="K29" s="9" t="s">
        <v>47</v>
      </c>
      <c r="L29" s="9" t="s">
        <v>1</v>
      </c>
      <c r="M29" s="152">
        <v>12</v>
      </c>
      <c r="N29" s="256"/>
      <c r="O29" s="205"/>
      <c r="P29" s="20"/>
    </row>
    <row r="30" spans="1:16" s="10" customFormat="1" ht="15.75" customHeight="1">
      <c r="A30" s="172"/>
      <c r="B30" s="168"/>
      <c r="C30" s="169"/>
      <c r="D30" s="27">
        <f>B30*C30</f>
        <v>0</v>
      </c>
      <c r="E30" s="152">
        <v>13</v>
      </c>
      <c r="F30" s="256"/>
      <c r="G30" s="246"/>
      <c r="H30" s="68"/>
      <c r="I30" s="172"/>
      <c r="J30" s="168"/>
      <c r="K30" s="169"/>
      <c r="L30" s="27">
        <f>J30*K30</f>
        <v>0</v>
      </c>
      <c r="M30" s="152">
        <v>13</v>
      </c>
      <c r="N30" s="256"/>
      <c r="O30" s="205"/>
      <c r="P30" s="20"/>
    </row>
    <row r="31" spans="1:16" s="10" customFormat="1" ht="15.75" customHeight="1">
      <c r="A31" s="172"/>
      <c r="B31" s="168"/>
      <c r="C31" s="169"/>
      <c r="D31" s="27">
        <f>B31*C31</f>
        <v>0</v>
      </c>
      <c r="E31" s="152">
        <v>14</v>
      </c>
      <c r="F31" s="256"/>
      <c r="G31" s="246"/>
      <c r="H31" s="68"/>
      <c r="I31" s="172"/>
      <c r="J31" s="168"/>
      <c r="K31" s="169"/>
      <c r="L31" s="27">
        <f>J31*K31</f>
        <v>0</v>
      </c>
      <c r="M31" s="152">
        <v>14</v>
      </c>
      <c r="N31" s="256"/>
      <c r="O31" s="205"/>
      <c r="P31" s="20"/>
    </row>
    <row r="32" spans="1:16" s="10" customFormat="1" ht="15.75" customHeight="1">
      <c r="A32" s="172"/>
      <c r="B32" s="168"/>
      <c r="C32" s="169"/>
      <c r="D32" s="27">
        <f>B32*C32</f>
        <v>0</v>
      </c>
      <c r="E32" s="152">
        <v>15</v>
      </c>
      <c r="F32" s="256"/>
      <c r="G32" s="246"/>
      <c r="H32" s="68"/>
      <c r="I32" s="172"/>
      <c r="J32" s="168"/>
      <c r="K32" s="169"/>
      <c r="L32" s="27">
        <f>J32*K32</f>
        <v>0</v>
      </c>
      <c r="M32" s="152">
        <v>15</v>
      </c>
      <c r="N32" s="256"/>
      <c r="O32" s="205"/>
      <c r="P32" s="20"/>
    </row>
    <row r="33" spans="1:16" s="10" customFormat="1" ht="15.75" customHeight="1">
      <c r="A33" s="172"/>
      <c r="B33" s="168"/>
      <c r="C33" s="169"/>
      <c r="D33" s="27">
        <f>B33*C33</f>
        <v>0</v>
      </c>
      <c r="E33" s="67"/>
      <c r="F33" s="153" t="s">
        <v>111</v>
      </c>
      <c r="G33" s="225">
        <f>SUM(G18:G32)</f>
        <v>0</v>
      </c>
      <c r="H33" s="68"/>
      <c r="I33" s="172"/>
      <c r="J33" s="168"/>
      <c r="K33" s="169"/>
      <c r="L33" s="27">
        <f>J33*K33</f>
        <v>0</v>
      </c>
      <c r="M33" s="67"/>
      <c r="N33" s="153" t="s">
        <v>111</v>
      </c>
      <c r="O33" s="154">
        <f>SUM(O18:O32)</f>
        <v>0</v>
      </c>
      <c r="P33" s="20"/>
    </row>
    <row r="34" spans="1:16" s="10" customFormat="1" ht="15.75" customHeight="1">
      <c r="A34" s="172"/>
      <c r="B34" s="168"/>
      <c r="C34" s="169"/>
      <c r="D34" s="27">
        <f>B34*C34</f>
        <v>0</v>
      </c>
      <c r="E34" s="67"/>
      <c r="F34" s="153" t="s">
        <v>118</v>
      </c>
      <c r="G34" s="226">
        <f>COUNT(G18:G32)</f>
        <v>0</v>
      </c>
      <c r="H34" s="68"/>
      <c r="I34" s="172"/>
      <c r="J34" s="168"/>
      <c r="K34" s="169"/>
      <c r="L34" s="27">
        <f>J34*K34</f>
        <v>0</v>
      </c>
      <c r="M34" s="67"/>
      <c r="N34" s="153" t="s">
        <v>118</v>
      </c>
      <c r="O34" s="155">
        <f>COUNT(O18:O32)</f>
        <v>0</v>
      </c>
      <c r="P34" s="20"/>
    </row>
    <row r="35" spans="1:16" s="10" customFormat="1" ht="15.75" customHeight="1">
      <c r="A35" s="41"/>
      <c r="D35" s="122" t="s">
        <v>75</v>
      </c>
      <c r="E35" s="24"/>
      <c r="F35" s="153" t="s">
        <v>110</v>
      </c>
      <c r="G35" s="225" t="str">
        <f>IF(G33&gt;0,G33/G34,"0")</f>
        <v>0</v>
      </c>
      <c r="H35" s="35"/>
      <c r="I35" s="41"/>
      <c r="L35" s="122" t="s">
        <v>75</v>
      </c>
      <c r="M35" s="24"/>
      <c r="N35" s="153" t="s">
        <v>110</v>
      </c>
      <c r="O35" s="154" t="str">
        <f>IF(O33&gt;0,O33/O34,"0")</f>
        <v>0</v>
      </c>
      <c r="P35" s="20"/>
    </row>
    <row r="36" spans="1:16" s="10" customFormat="1" ht="15.75" customHeight="1">
      <c r="A36" s="41"/>
      <c r="B36" s="26"/>
      <c r="C36" s="26"/>
      <c r="D36" s="27">
        <f>SUM(D30:D34)</f>
        <v>0</v>
      </c>
      <c r="E36" s="110"/>
      <c r="F36" s="44" t="s">
        <v>47</v>
      </c>
      <c r="G36" s="247"/>
      <c r="H36" s="35"/>
      <c r="I36" s="41"/>
      <c r="J36" s="26"/>
      <c r="K36" s="26"/>
      <c r="L36" s="27">
        <f>SUM(L30:L34)</f>
        <v>0</v>
      </c>
      <c r="M36" s="110"/>
      <c r="N36" s="44" t="s">
        <v>47</v>
      </c>
      <c r="O36" s="171"/>
      <c r="P36" s="20"/>
    </row>
    <row r="37" spans="1:16" s="10" customFormat="1" ht="15.75" customHeight="1">
      <c r="A37" s="146">
        <f>MAX(A18,A22)</f>
        <v>0</v>
      </c>
      <c r="B37" s="16"/>
      <c r="C37" s="69"/>
      <c r="E37" s="5"/>
      <c r="F37" s="18" t="s">
        <v>112</v>
      </c>
      <c r="G37" s="225">
        <f>G35*G36</f>
        <v>0</v>
      </c>
      <c r="H37" s="32"/>
      <c r="I37" s="146">
        <f>MAX(I18,I22)</f>
        <v>0</v>
      </c>
      <c r="J37" s="16"/>
      <c r="K37" s="69"/>
      <c r="M37" s="5"/>
      <c r="N37" s="18" t="s">
        <v>112</v>
      </c>
      <c r="O37" s="154">
        <f>O35*O36</f>
        <v>0</v>
      </c>
      <c r="P37" s="20"/>
    </row>
    <row r="38" spans="1:16" s="10" customFormat="1" ht="15" customHeight="1">
      <c r="A38" s="331" t="s">
        <v>61</v>
      </c>
      <c r="B38" s="331"/>
      <c r="C38" s="331"/>
      <c r="D38" s="331"/>
      <c r="E38" s="7"/>
      <c r="H38" s="32"/>
      <c r="I38" s="331" t="s">
        <v>61</v>
      </c>
      <c r="J38" s="331"/>
      <c r="K38" s="331"/>
      <c r="L38" s="331"/>
      <c r="M38" s="7"/>
      <c r="P38" s="20"/>
    </row>
    <row r="39" spans="1:15" s="10" customFormat="1" ht="30" customHeight="1">
      <c r="A39" s="44" t="s">
        <v>89</v>
      </c>
      <c r="B39" s="44" t="s">
        <v>91</v>
      </c>
      <c r="C39" s="9" t="s">
        <v>140</v>
      </c>
      <c r="D39" s="9" t="s">
        <v>47</v>
      </c>
      <c r="F39" s="332" t="s">
        <v>69</v>
      </c>
      <c r="G39" s="333"/>
      <c r="H39" s="32"/>
      <c r="I39" s="233" t="s">
        <v>89</v>
      </c>
      <c r="J39" s="44" t="s">
        <v>91</v>
      </c>
      <c r="K39" s="9" t="s">
        <v>52</v>
      </c>
      <c r="L39" s="9" t="s">
        <v>47</v>
      </c>
      <c r="N39" s="332" t="s">
        <v>69</v>
      </c>
      <c r="O39" s="332"/>
    </row>
    <row r="40" spans="1:15" s="10" customFormat="1" ht="15.75" customHeight="1">
      <c r="A40" s="168"/>
      <c r="B40" s="173"/>
      <c r="C40" s="169"/>
      <c r="D40" s="169"/>
      <c r="F40" s="332"/>
      <c r="G40" s="333"/>
      <c r="H40" s="32"/>
      <c r="I40" s="168"/>
      <c r="J40" s="173"/>
      <c r="K40" s="169"/>
      <c r="L40" s="169"/>
      <c r="N40" s="332"/>
      <c r="O40" s="332"/>
    </row>
    <row r="41" spans="1:15" s="10" customFormat="1" ht="15" customHeight="1">
      <c r="A41" s="46" t="s">
        <v>90</v>
      </c>
      <c r="B41" s="46" t="s">
        <v>92</v>
      </c>
      <c r="C41" s="118"/>
      <c r="D41" s="123" t="s">
        <v>78</v>
      </c>
      <c r="F41" s="15" t="s">
        <v>7</v>
      </c>
      <c r="G41" s="227" t="s">
        <v>8</v>
      </c>
      <c r="H41" s="32"/>
      <c r="I41" s="234" t="s">
        <v>90</v>
      </c>
      <c r="J41" s="46" t="s">
        <v>92</v>
      </c>
      <c r="K41" s="118"/>
      <c r="L41" s="123" t="s">
        <v>78</v>
      </c>
      <c r="N41" s="15" t="s">
        <v>7</v>
      </c>
      <c r="O41" s="15" t="s">
        <v>8</v>
      </c>
    </row>
    <row r="42" spans="1:17" s="10" customFormat="1" ht="15" customHeight="1">
      <c r="A42" s="45">
        <f>A40*C40*D40</f>
        <v>0</v>
      </c>
      <c r="B42" s="45" t="str">
        <f>IF(B40&gt;0,C40*D40*(A37*B40+A37),"$0.00")</f>
        <v>$0.00</v>
      </c>
      <c r="D42" s="45">
        <f>MAX(A42,B42)</f>
        <v>0</v>
      </c>
      <c r="E42" s="74"/>
      <c r="F42" s="28">
        <f>G42/12</f>
        <v>0</v>
      </c>
      <c r="G42" s="201">
        <f>D22+D26+D36+D42</f>
        <v>0</v>
      </c>
      <c r="H42" s="33"/>
      <c r="I42" s="235">
        <f>I40*K40*L40</f>
        <v>0</v>
      </c>
      <c r="J42" s="45" t="str">
        <f>IF(J40&gt;0,K40*L40*(I37*J40+I37),"$0.00")</f>
        <v>$0.00</v>
      </c>
      <c r="L42" s="45">
        <f>MAX(I42,J42)</f>
        <v>0</v>
      </c>
      <c r="M42" s="74"/>
      <c r="N42" s="28">
        <f>O42/12</f>
        <v>0</v>
      </c>
      <c r="O42" s="28">
        <f>L22+L26+L36+L42</f>
        <v>0</v>
      </c>
      <c r="P42" s="20"/>
      <c r="Q42" s="20"/>
    </row>
    <row r="43" spans="1:17" s="10" customFormat="1" ht="15" customHeight="1">
      <c r="A43" s="116"/>
      <c r="B43" s="116"/>
      <c r="C43" s="117"/>
      <c r="E43" s="74"/>
      <c r="F43" s="38"/>
      <c r="G43" s="38"/>
      <c r="H43" s="33"/>
      <c r="I43" s="116"/>
      <c r="J43" s="116"/>
      <c r="K43" s="117"/>
      <c r="M43" s="17"/>
      <c r="N43" s="290"/>
      <c r="O43" s="290"/>
      <c r="P43" s="20"/>
      <c r="Q43" s="20"/>
    </row>
    <row r="44" spans="1:15" s="10" customFormat="1" ht="18.75" customHeight="1">
      <c r="A44" s="17" t="s">
        <v>125</v>
      </c>
      <c r="B44" s="11"/>
      <c r="C44" s="11"/>
      <c r="E44" s="11"/>
      <c r="G44" s="20"/>
      <c r="H44" s="32"/>
      <c r="I44" s="17" t="s">
        <v>125</v>
      </c>
      <c r="J44" s="11"/>
      <c r="K44" s="11"/>
      <c r="M44" s="11"/>
      <c r="O44" s="79"/>
    </row>
    <row r="45" spans="1:15" s="10" customFormat="1" ht="15.75" customHeight="1">
      <c r="A45" s="18" t="s">
        <v>41</v>
      </c>
      <c r="B45" s="174"/>
      <c r="C45" s="18" t="s">
        <v>5</v>
      </c>
      <c r="D45" s="145">
        <f>ROUND(C47,2)</f>
        <v>0</v>
      </c>
      <c r="E45" s="202" t="str">
        <f>IF(B47&gt;0,(B47/D45)*52,"$0.00")</f>
        <v>$0.00</v>
      </c>
      <c r="F45" s="332" t="s">
        <v>136</v>
      </c>
      <c r="G45" s="333"/>
      <c r="H45" s="33"/>
      <c r="I45" s="236" t="s">
        <v>41</v>
      </c>
      <c r="J45" s="174"/>
      <c r="K45" s="18" t="s">
        <v>5</v>
      </c>
      <c r="L45" s="145">
        <f>ROUND(K47,2)</f>
        <v>0</v>
      </c>
      <c r="M45" s="202" t="str">
        <f>IF(J47&gt;0,(J47/L45)*52,"$0.00")</f>
        <v>$0.00</v>
      </c>
      <c r="N45" s="332" t="s">
        <v>70</v>
      </c>
      <c r="O45" s="332"/>
    </row>
    <row r="46" spans="1:15" s="10" customFormat="1" ht="15.75" customHeight="1">
      <c r="A46" s="18" t="s">
        <v>42</v>
      </c>
      <c r="B46" s="175"/>
      <c r="C46" s="14">
        <f>B46-B45+1</f>
        <v>1</v>
      </c>
      <c r="D46" s="124" t="s">
        <v>134</v>
      </c>
      <c r="E46" s="112"/>
      <c r="F46" s="332"/>
      <c r="G46" s="333"/>
      <c r="H46" s="33"/>
      <c r="I46" s="236" t="s">
        <v>42</v>
      </c>
      <c r="J46" s="175"/>
      <c r="K46" s="14">
        <f>J46-J45+1</f>
        <v>1</v>
      </c>
      <c r="L46" s="124" t="s">
        <v>79</v>
      </c>
      <c r="M46" s="112"/>
      <c r="N46" s="332"/>
      <c r="O46" s="332"/>
    </row>
    <row r="47" spans="1:15" s="10" customFormat="1" ht="17.25" customHeight="1">
      <c r="A47" s="19" t="s">
        <v>6</v>
      </c>
      <c r="B47" s="168"/>
      <c r="C47" s="144">
        <f>IF(B47&gt;0,C46/7,0)</f>
        <v>0</v>
      </c>
      <c r="D47" s="28">
        <f>ROUND(E45,2)</f>
        <v>0</v>
      </c>
      <c r="E47" s="110"/>
      <c r="F47" s="15" t="s">
        <v>7</v>
      </c>
      <c r="G47" s="227" t="s">
        <v>8</v>
      </c>
      <c r="H47" s="33"/>
      <c r="I47" s="237" t="s">
        <v>6</v>
      </c>
      <c r="J47" s="168"/>
      <c r="K47" s="144">
        <f>IF(J47&gt;0,K46/7,0)</f>
        <v>0</v>
      </c>
      <c r="L47" s="28">
        <f>ROUND(M45,2)</f>
        <v>0</v>
      </c>
      <c r="M47" s="110"/>
      <c r="N47" s="15" t="s">
        <v>7</v>
      </c>
      <c r="O47" s="15" t="s">
        <v>8</v>
      </c>
    </row>
    <row r="48" spans="2:15" s="10" customFormat="1" ht="15.75" customHeight="1">
      <c r="B48" s="347" t="s">
        <v>74</v>
      </c>
      <c r="C48" s="347"/>
      <c r="D48" s="122" t="s">
        <v>135</v>
      </c>
      <c r="E48" s="21"/>
      <c r="F48" s="28">
        <f>G48/12</f>
        <v>0</v>
      </c>
      <c r="G48" s="228">
        <f>IF(D47+D49&gt;0,D47+D49,0)</f>
        <v>0</v>
      </c>
      <c r="H48" s="39"/>
      <c r="J48" s="347" t="s">
        <v>74</v>
      </c>
      <c r="K48" s="347"/>
      <c r="L48" s="122" t="s">
        <v>80</v>
      </c>
      <c r="M48" s="21"/>
      <c r="N48" s="28">
        <f>O48/12</f>
        <v>0</v>
      </c>
      <c r="O48" s="27">
        <f>IF(L47+L49&gt;0,L47+L49,0)</f>
        <v>0</v>
      </c>
    </row>
    <row r="49" spans="1:15" s="10" customFormat="1" ht="15">
      <c r="A49" s="111"/>
      <c r="B49" s="347"/>
      <c r="C49" s="347"/>
      <c r="D49" s="168"/>
      <c r="E49" s="11"/>
      <c r="G49" s="12"/>
      <c r="H49" s="32"/>
      <c r="I49" s="111"/>
      <c r="J49" s="347"/>
      <c r="K49" s="347"/>
      <c r="L49" s="168"/>
      <c r="M49" s="11"/>
      <c r="O49" s="94"/>
    </row>
    <row r="50" spans="1:15" s="10" customFormat="1" ht="15">
      <c r="A50" s="111"/>
      <c r="B50" s="120"/>
      <c r="C50" s="120"/>
      <c r="D50" s="141"/>
      <c r="E50" s="11"/>
      <c r="G50" s="12"/>
      <c r="H50" s="32"/>
      <c r="I50" s="111"/>
      <c r="J50" s="120"/>
      <c r="K50" s="120"/>
      <c r="L50" s="141"/>
      <c r="M50" s="11"/>
      <c r="O50" s="12"/>
    </row>
    <row r="51" spans="1:15" s="10" customFormat="1" ht="18" customHeight="1">
      <c r="A51" s="17" t="s">
        <v>126</v>
      </c>
      <c r="B51" s="25"/>
      <c r="C51" s="11"/>
      <c r="E51" s="11"/>
      <c r="G51" s="20"/>
      <c r="H51" s="32"/>
      <c r="I51" s="17" t="s">
        <v>126</v>
      </c>
      <c r="J51" s="25"/>
      <c r="K51" s="11"/>
      <c r="M51" s="11"/>
      <c r="O51" s="20"/>
    </row>
    <row r="52" spans="1:15" s="10" customFormat="1" ht="18" customHeight="1">
      <c r="A52" s="11" t="s">
        <v>156</v>
      </c>
      <c r="B52" s="25"/>
      <c r="C52" s="11"/>
      <c r="D52" s="172"/>
      <c r="E52" s="11"/>
      <c r="G52" s="20"/>
      <c r="H52" s="32"/>
      <c r="I52" s="11" t="s">
        <v>156</v>
      </c>
      <c r="J52" s="25"/>
      <c r="K52" s="11"/>
      <c r="L52" s="172"/>
      <c r="M52" s="11"/>
      <c r="O52" s="20"/>
    </row>
    <row r="53" spans="1:15" s="10" customFormat="1" ht="16.5" customHeight="1">
      <c r="A53" s="18" t="s">
        <v>41</v>
      </c>
      <c r="B53" s="174"/>
      <c r="C53" s="18" t="s">
        <v>5</v>
      </c>
      <c r="D53" s="145">
        <f>ROUND(C55,2)</f>
        <v>0</v>
      </c>
      <c r="E53" s="202" t="str">
        <f>IF(B55&gt;0,(B55/D53)*52,"$0.00")</f>
        <v>$0.00</v>
      </c>
      <c r="F53" s="332" t="s">
        <v>137</v>
      </c>
      <c r="G53" s="333"/>
      <c r="H53" s="33"/>
      <c r="I53" s="236" t="s">
        <v>41</v>
      </c>
      <c r="J53" s="174"/>
      <c r="K53" s="18" t="s">
        <v>5</v>
      </c>
      <c r="L53" s="145">
        <f>ROUND(K55,2)</f>
        <v>0</v>
      </c>
      <c r="M53" s="202" t="str">
        <f>IF(J55&gt;0,(J55/L53)*52,"$0.00")</f>
        <v>$0.00</v>
      </c>
      <c r="N53" s="332" t="s">
        <v>71</v>
      </c>
      <c r="O53" s="332"/>
    </row>
    <row r="54" spans="1:15" s="10" customFormat="1" ht="16.5" customHeight="1">
      <c r="A54" s="18" t="s">
        <v>42</v>
      </c>
      <c r="B54" s="175"/>
      <c r="C54" s="14">
        <f>B54-B53+1</f>
        <v>1</v>
      </c>
      <c r="D54" s="124" t="s">
        <v>138</v>
      </c>
      <c r="E54" s="112"/>
      <c r="F54" s="332"/>
      <c r="G54" s="333"/>
      <c r="H54" s="33"/>
      <c r="I54" s="236" t="s">
        <v>42</v>
      </c>
      <c r="J54" s="175"/>
      <c r="K54" s="14">
        <f>J54-J53+1</f>
        <v>1</v>
      </c>
      <c r="L54" s="124" t="s">
        <v>79</v>
      </c>
      <c r="M54" s="112"/>
      <c r="N54" s="332"/>
      <c r="O54" s="332"/>
    </row>
    <row r="55" spans="1:15" s="10" customFormat="1" ht="17.25" customHeight="1">
      <c r="A55" s="19" t="s">
        <v>6</v>
      </c>
      <c r="B55" s="168"/>
      <c r="C55" s="144">
        <f>IF(B55&gt;0,C54/7,0)</f>
        <v>0</v>
      </c>
      <c r="D55" s="28">
        <f>ROUND(E53,2)</f>
        <v>0</v>
      </c>
      <c r="E55" s="110"/>
      <c r="F55" s="15" t="s">
        <v>7</v>
      </c>
      <c r="G55" s="227" t="s">
        <v>8</v>
      </c>
      <c r="H55" s="33"/>
      <c r="I55" s="237" t="s">
        <v>6</v>
      </c>
      <c r="J55" s="168"/>
      <c r="K55" s="144">
        <f>IF(J55&gt;0,K54/7,0)</f>
        <v>0</v>
      </c>
      <c r="L55" s="28">
        <f>ROUND(M53,2)</f>
        <v>0</v>
      </c>
      <c r="M55" s="110"/>
      <c r="N55" s="15" t="s">
        <v>7</v>
      </c>
      <c r="O55" s="15" t="s">
        <v>8</v>
      </c>
    </row>
    <row r="56" spans="2:15" s="10" customFormat="1" ht="16.5" customHeight="1">
      <c r="B56" s="330" t="s">
        <v>74</v>
      </c>
      <c r="C56" s="330"/>
      <c r="D56" s="122" t="s">
        <v>139</v>
      </c>
      <c r="E56" s="21"/>
      <c r="F56" s="28">
        <f>G56/12</f>
        <v>0</v>
      </c>
      <c r="G56" s="228">
        <f>IF(D55+D57&gt;0,D55+D57,0)</f>
        <v>0</v>
      </c>
      <c r="H56" s="39"/>
      <c r="J56" s="330" t="s">
        <v>74</v>
      </c>
      <c r="K56" s="330"/>
      <c r="L56" s="122" t="s">
        <v>81</v>
      </c>
      <c r="M56" s="21"/>
      <c r="N56" s="28">
        <f>O56/12</f>
        <v>0</v>
      </c>
      <c r="O56" s="27">
        <f>IF(L55+L57&gt;0,L55+L57,0)</f>
        <v>0</v>
      </c>
    </row>
    <row r="57" spans="1:15" s="10" customFormat="1" ht="16.5" customHeight="1">
      <c r="A57" s="111"/>
      <c r="B57" s="330"/>
      <c r="C57" s="330"/>
      <c r="D57" s="168"/>
      <c r="E57" s="20"/>
      <c r="F57" s="38"/>
      <c r="G57" s="113"/>
      <c r="H57" s="39"/>
      <c r="I57" s="111"/>
      <c r="J57" s="330"/>
      <c r="K57" s="330"/>
      <c r="L57" s="168"/>
      <c r="M57" s="20"/>
      <c r="N57" s="38"/>
      <c r="O57" s="126"/>
    </row>
    <row r="58" spans="2:15" s="10" customFormat="1" ht="15.75" thickBot="1">
      <c r="B58" s="14">
        <f>B54-B53+1</f>
        <v>1</v>
      </c>
      <c r="C58" s="22"/>
      <c r="D58" s="23"/>
      <c r="G58" s="20"/>
      <c r="H58" s="32"/>
      <c r="J58" s="14">
        <f>J54-J53+1</f>
        <v>1</v>
      </c>
      <c r="K58" s="22"/>
      <c r="L58" s="23"/>
      <c r="O58" s="20"/>
    </row>
    <row r="59" spans="1:15" s="10" customFormat="1" ht="18.75" customHeight="1" thickBot="1">
      <c r="A59" s="328" t="s">
        <v>153</v>
      </c>
      <c r="B59" s="329"/>
      <c r="C59" s="329"/>
      <c r="D59" s="329"/>
      <c r="E59" s="329"/>
      <c r="F59" s="329"/>
      <c r="G59" s="70">
        <f>MAX(G42,G48,G56,G37)</f>
        <v>0</v>
      </c>
      <c r="H59" s="37"/>
      <c r="I59" s="328" t="s">
        <v>154</v>
      </c>
      <c r="J59" s="329"/>
      <c r="K59" s="329"/>
      <c r="L59" s="329"/>
      <c r="M59" s="329"/>
      <c r="N59" s="329"/>
      <c r="O59" s="70">
        <f>MAX(O42,O48,O56,O37)</f>
        <v>0</v>
      </c>
    </row>
    <row r="60" spans="1:15" s="10" customFormat="1" ht="16.5" thickBot="1">
      <c r="A60" s="20"/>
      <c r="B60" s="20"/>
      <c r="C60" s="20"/>
      <c r="D60" s="20"/>
      <c r="E60" s="20"/>
      <c r="F60" s="20"/>
      <c r="G60" s="229" t="s">
        <v>93</v>
      </c>
      <c r="H60" s="72"/>
      <c r="I60" s="20"/>
      <c r="J60" s="20"/>
      <c r="K60" s="20"/>
      <c r="L60" s="20"/>
      <c r="M60" s="20"/>
      <c r="N60" s="20"/>
      <c r="O60" s="149" t="s">
        <v>94</v>
      </c>
    </row>
    <row r="61" spans="1:15" s="10" customFormat="1" ht="15.75">
      <c r="A61" s="20"/>
      <c r="B61" s="20"/>
      <c r="C61" s="20"/>
      <c r="D61" s="20"/>
      <c r="E61" s="20"/>
      <c r="F61" s="20"/>
      <c r="G61" s="71"/>
      <c r="H61" s="72"/>
      <c r="I61" s="20"/>
      <c r="J61" s="20"/>
      <c r="K61" s="20"/>
      <c r="L61" s="20"/>
      <c r="M61" s="20"/>
      <c r="N61" s="20"/>
      <c r="O61" s="71"/>
    </row>
    <row r="62" spans="1:16" s="87" customFormat="1" ht="22.5" customHeight="1">
      <c r="A62" s="88" t="s">
        <v>62</v>
      </c>
      <c r="B62" s="85"/>
      <c r="C62" s="85"/>
      <c r="D62" s="85"/>
      <c r="E62" s="85"/>
      <c r="F62" s="85"/>
      <c r="G62" s="109" t="s">
        <v>46</v>
      </c>
      <c r="H62" s="89"/>
      <c r="I62" s="90" t="s">
        <v>63</v>
      </c>
      <c r="J62" s="85"/>
      <c r="K62" s="85"/>
      <c r="L62" s="85"/>
      <c r="M62" s="85"/>
      <c r="N62" s="85"/>
      <c r="O62" s="108" t="s">
        <v>46</v>
      </c>
      <c r="P62" s="91"/>
    </row>
    <row r="63" spans="1:15" s="10" customFormat="1" ht="15.75" customHeight="1">
      <c r="A63" s="73"/>
      <c r="B63" s="12"/>
      <c r="C63" s="12"/>
      <c r="D63" s="12"/>
      <c r="E63" s="12"/>
      <c r="F63" s="12"/>
      <c r="G63" s="12"/>
      <c r="H63" s="32"/>
      <c r="I63" s="73"/>
      <c r="J63" s="12"/>
      <c r="K63" s="12"/>
      <c r="L63" s="12"/>
      <c r="M63" s="12"/>
      <c r="N63" s="12"/>
      <c r="O63" s="94"/>
    </row>
    <row r="64" spans="1:15" s="10" customFormat="1" ht="15.75">
      <c r="A64" s="17" t="s">
        <v>57</v>
      </c>
      <c r="B64" s="4"/>
      <c r="C64" s="4"/>
      <c r="D64" s="114" t="s">
        <v>65</v>
      </c>
      <c r="E64" s="168"/>
      <c r="F64" s="4"/>
      <c r="H64" s="32"/>
      <c r="I64" s="17" t="s">
        <v>57</v>
      </c>
      <c r="J64" s="4"/>
      <c r="K64" s="4"/>
      <c r="L64" s="114" t="s">
        <v>65</v>
      </c>
      <c r="M64" s="168"/>
      <c r="N64" s="4"/>
      <c r="O64" s="20"/>
    </row>
    <row r="65" spans="1:15" s="10" customFormat="1" ht="15.75" customHeight="1">
      <c r="A65" s="17" t="s">
        <v>58</v>
      </c>
      <c r="D65" s="114" t="s">
        <v>65</v>
      </c>
      <c r="E65" s="168"/>
      <c r="G65" s="20"/>
      <c r="H65" s="32"/>
      <c r="I65" s="17" t="s">
        <v>58</v>
      </c>
      <c r="L65" s="114" t="s">
        <v>65</v>
      </c>
      <c r="M65" s="168"/>
      <c r="O65" s="20"/>
    </row>
    <row r="66" spans="1:15" s="10" customFormat="1" ht="15.75" customHeight="1">
      <c r="A66" s="74" t="s">
        <v>59</v>
      </c>
      <c r="B66" s="5"/>
      <c r="C66" s="2"/>
      <c r="D66" s="115" t="s">
        <v>32</v>
      </c>
      <c r="E66" s="176"/>
      <c r="F66" s="6"/>
      <c r="G66" s="6"/>
      <c r="H66" s="34"/>
      <c r="I66" s="74" t="s">
        <v>59</v>
      </c>
      <c r="J66" s="5"/>
      <c r="K66" s="2"/>
      <c r="L66" s="115" t="s">
        <v>32</v>
      </c>
      <c r="M66" s="176"/>
      <c r="N66" s="6"/>
      <c r="O66" s="6"/>
    </row>
    <row r="67" spans="4:15" s="10" customFormat="1" ht="15">
      <c r="D67" s="115" t="s">
        <v>51</v>
      </c>
      <c r="E67" s="176"/>
      <c r="G67" s="2"/>
      <c r="H67" s="35"/>
      <c r="L67" s="115" t="s">
        <v>51</v>
      </c>
      <c r="M67" s="176"/>
      <c r="O67" s="2"/>
    </row>
    <row r="68" spans="4:15" s="10" customFormat="1" ht="15.75" thickBot="1">
      <c r="D68" s="115" t="s">
        <v>1</v>
      </c>
      <c r="E68" s="76">
        <f>E66-E67</f>
        <v>0</v>
      </c>
      <c r="G68" s="125">
        <f>MAX(E64,E65,E68)</f>
        <v>0</v>
      </c>
      <c r="H68" s="36"/>
      <c r="L68" s="115" t="s">
        <v>1</v>
      </c>
      <c r="M68" s="76">
        <f>M66-M67</f>
        <v>0</v>
      </c>
      <c r="O68" s="127">
        <f>MAX(M64,M65,M68)</f>
        <v>0</v>
      </c>
    </row>
    <row r="69" spans="3:15" s="10" customFormat="1" ht="18.75" customHeight="1" thickBot="1">
      <c r="C69" s="328" t="s">
        <v>66</v>
      </c>
      <c r="D69" s="329"/>
      <c r="E69" s="329"/>
      <c r="F69" s="329"/>
      <c r="G69" s="230" t="str">
        <f>IF(G68&gt;0,G68,"$0.00")</f>
        <v>$0.00</v>
      </c>
      <c r="H69" s="39"/>
      <c r="K69" s="328" t="s">
        <v>64</v>
      </c>
      <c r="L69" s="329"/>
      <c r="M69" s="329"/>
      <c r="N69" s="329"/>
      <c r="O69" s="75" t="str">
        <f>IF(O68&gt;0,O68,"$0.00")</f>
        <v>$0.00</v>
      </c>
    </row>
    <row r="70" spans="1:15" s="10" customFormat="1" ht="15.75" customHeight="1" thickBot="1">
      <c r="A70" s="20"/>
      <c r="B70" s="20"/>
      <c r="C70" s="20"/>
      <c r="D70" s="20"/>
      <c r="E70" s="20"/>
      <c r="F70" s="20"/>
      <c r="G70" s="229" t="s">
        <v>96</v>
      </c>
      <c r="H70" s="32"/>
      <c r="I70" s="20"/>
      <c r="J70" s="20"/>
      <c r="K70" s="20"/>
      <c r="L70" s="20"/>
      <c r="M70" s="20"/>
      <c r="N70" s="20"/>
      <c r="O70" s="149" t="s">
        <v>97</v>
      </c>
    </row>
    <row r="71" spans="1:15" s="10" customFormat="1" ht="15.75" customHeight="1">
      <c r="A71" s="20"/>
      <c r="B71" s="20"/>
      <c r="C71" s="20"/>
      <c r="D71" s="20"/>
      <c r="E71" s="20"/>
      <c r="F71" s="20"/>
      <c r="G71" s="20"/>
      <c r="H71" s="32"/>
      <c r="I71" s="20"/>
      <c r="J71" s="20"/>
      <c r="K71" s="20"/>
      <c r="L71" s="20"/>
      <c r="M71" s="20"/>
      <c r="N71" s="20"/>
      <c r="O71" s="79"/>
    </row>
    <row r="72" spans="1:15" s="87" customFormat="1" ht="22.5" customHeight="1">
      <c r="A72" s="88" t="s">
        <v>13</v>
      </c>
      <c r="B72" s="85"/>
      <c r="C72" s="85"/>
      <c r="D72" s="85"/>
      <c r="E72" s="85"/>
      <c r="F72" s="85"/>
      <c r="G72" s="85"/>
      <c r="H72" s="92"/>
      <c r="I72" s="90" t="s">
        <v>130</v>
      </c>
      <c r="J72" s="85"/>
      <c r="K72" s="85"/>
      <c r="L72" s="85"/>
      <c r="M72" s="85"/>
      <c r="N72" s="93"/>
      <c r="O72" s="108" t="s">
        <v>46</v>
      </c>
    </row>
    <row r="73" spans="1:8" s="10" customFormat="1" ht="15.75" customHeight="1">
      <c r="A73" s="73"/>
      <c r="B73" s="12"/>
      <c r="C73" s="12"/>
      <c r="F73" s="12"/>
      <c r="G73" s="12"/>
      <c r="H73" s="32"/>
    </row>
    <row r="74" spans="1:15" s="10" customFormat="1" ht="15">
      <c r="A74" s="336" t="s">
        <v>30</v>
      </c>
      <c r="B74" s="337"/>
      <c r="C74" s="3" t="s">
        <v>10</v>
      </c>
      <c r="D74" s="280" t="s">
        <v>133</v>
      </c>
      <c r="E74" s="9" t="s">
        <v>47</v>
      </c>
      <c r="F74" s="56" t="s">
        <v>7</v>
      </c>
      <c r="G74" s="13" t="s">
        <v>121</v>
      </c>
      <c r="H74" s="35"/>
      <c r="I74" s="238" t="s">
        <v>10</v>
      </c>
      <c r="J74" s="9" t="s">
        <v>47</v>
      </c>
      <c r="K74" s="3" t="s">
        <v>1</v>
      </c>
      <c r="L74" s="3" t="s">
        <v>10</v>
      </c>
      <c r="M74" s="9" t="s">
        <v>47</v>
      </c>
      <c r="N74" s="3" t="s">
        <v>1</v>
      </c>
      <c r="O74" s="20"/>
    </row>
    <row r="75" spans="1:14" s="10" customFormat="1" ht="15.75" customHeight="1">
      <c r="A75" s="418"/>
      <c r="B75" s="421"/>
      <c r="C75" s="168"/>
      <c r="D75" s="177"/>
      <c r="E75" s="178"/>
      <c r="F75" s="28">
        <f>G75/12</f>
        <v>0</v>
      </c>
      <c r="G75" s="31">
        <f>A79*E75</f>
        <v>0</v>
      </c>
      <c r="H75" s="39"/>
      <c r="I75" s="180"/>
      <c r="J75" s="179"/>
      <c r="K75" s="29">
        <f>I75*J75</f>
        <v>0</v>
      </c>
      <c r="L75" s="343" t="s">
        <v>132</v>
      </c>
      <c r="M75" s="344"/>
      <c r="N75" s="29">
        <f>K75+K76+K77+K78</f>
        <v>0</v>
      </c>
    </row>
    <row r="76" spans="1:14" s="10" customFormat="1" ht="15.75" customHeight="1">
      <c r="A76" s="418"/>
      <c r="B76" s="421"/>
      <c r="C76" s="168"/>
      <c r="D76" s="177"/>
      <c r="E76" s="178"/>
      <c r="F76" s="28">
        <f>G76/12</f>
        <v>0</v>
      </c>
      <c r="G76" s="31">
        <f>B79*E76</f>
        <v>0</v>
      </c>
      <c r="H76" s="39"/>
      <c r="I76" s="180"/>
      <c r="J76" s="179"/>
      <c r="K76" s="29">
        <f>I76*J76</f>
        <v>0</v>
      </c>
      <c r="L76" s="239" t="s">
        <v>72</v>
      </c>
      <c r="M76" s="9" t="s">
        <v>47</v>
      </c>
      <c r="N76" s="121" t="s">
        <v>82</v>
      </c>
    </row>
    <row r="77" spans="1:17" s="10" customFormat="1" ht="15.75" customHeight="1">
      <c r="A77" s="418"/>
      <c r="B77" s="421"/>
      <c r="C77" s="168"/>
      <c r="D77" s="177"/>
      <c r="E77" s="178"/>
      <c r="F77" s="28">
        <f>G77/12</f>
        <v>0</v>
      </c>
      <c r="G77" s="31">
        <f>C79*E77</f>
        <v>0</v>
      </c>
      <c r="H77" s="39"/>
      <c r="I77" s="180"/>
      <c r="J77" s="179"/>
      <c r="K77" s="281">
        <f>I77*J77</f>
        <v>0</v>
      </c>
      <c r="L77" s="180"/>
      <c r="M77" s="179"/>
      <c r="N77" s="29">
        <f>L77*M77</f>
        <v>0</v>
      </c>
      <c r="O77" s="20"/>
      <c r="P77" s="20"/>
      <c r="Q77" s="20"/>
    </row>
    <row r="78" spans="1:17" s="10" customFormat="1" ht="15.75" customHeight="1" thickBot="1">
      <c r="A78" s="418"/>
      <c r="B78" s="421"/>
      <c r="C78" s="168"/>
      <c r="D78" s="177"/>
      <c r="E78" s="178"/>
      <c r="F78" s="28">
        <f>G78/12</f>
        <v>0</v>
      </c>
      <c r="G78" s="31">
        <f>A80*E78</f>
        <v>0</v>
      </c>
      <c r="H78" s="39"/>
      <c r="I78" s="168"/>
      <c r="J78" s="179"/>
      <c r="K78" s="29">
        <f>I78*J78</f>
        <v>0</v>
      </c>
      <c r="O78" s="20"/>
      <c r="Q78" s="6"/>
    </row>
    <row r="79" spans="1:15" s="10" customFormat="1" ht="18.75" customHeight="1" thickBot="1">
      <c r="A79" s="279">
        <f>IF(D75&gt;0,C75*D75+C75,C75)</f>
        <v>0</v>
      </c>
      <c r="B79" s="279">
        <f>IF(D76&gt;0,C76*D76+C76,C76)</f>
        <v>0</v>
      </c>
      <c r="C79" s="278">
        <f>IF(D77&gt;0,C77*D77+C77,C77)</f>
        <v>0</v>
      </c>
      <c r="D79" s="334" t="s">
        <v>43</v>
      </c>
      <c r="E79" s="335"/>
      <c r="F79" s="335"/>
      <c r="G79" s="70">
        <f>SUM(G75:G78)</f>
        <v>0</v>
      </c>
      <c r="H79" s="32"/>
      <c r="J79" s="334" t="s">
        <v>83</v>
      </c>
      <c r="K79" s="335"/>
      <c r="L79" s="335"/>
      <c r="M79" s="335"/>
      <c r="N79" s="335"/>
      <c r="O79" s="77" t="str">
        <f>IF(N75-N77&gt;0,N75-N77,"$0.00")</f>
        <v>$0.00</v>
      </c>
    </row>
    <row r="80" spans="1:16" s="10" customFormat="1" ht="15.75" customHeight="1" thickBot="1">
      <c r="A80" s="277">
        <f>IF(D78&gt;0,C78*D78+C78,C78)</f>
        <v>0</v>
      </c>
      <c r="B80" s="277"/>
      <c r="C80" s="277"/>
      <c r="D80" s="276"/>
      <c r="E80" s="276"/>
      <c r="F80" s="275"/>
      <c r="G80" s="229" t="s">
        <v>98</v>
      </c>
      <c r="H80" s="32"/>
      <c r="O80" s="149" t="s">
        <v>99</v>
      </c>
      <c r="P80" s="20"/>
    </row>
    <row r="81" spans="1:16" s="10" customFormat="1" ht="15.75" customHeight="1">
      <c r="A81" s="79"/>
      <c r="B81" s="20"/>
      <c r="C81" s="6"/>
      <c r="D81" s="8"/>
      <c r="E81" s="20"/>
      <c r="F81" s="20"/>
      <c r="G81" s="20"/>
      <c r="H81" s="32"/>
      <c r="M81" s="20"/>
      <c r="N81" s="20"/>
      <c r="O81" s="20"/>
      <c r="P81" s="20"/>
    </row>
    <row r="82" spans="1:15" s="87" customFormat="1" ht="22.5" customHeight="1">
      <c r="A82" s="88" t="s">
        <v>12</v>
      </c>
      <c r="B82" s="85"/>
      <c r="C82" s="85"/>
      <c r="D82" s="85"/>
      <c r="E82" s="83"/>
      <c r="F82" s="85"/>
      <c r="G82" s="85"/>
      <c r="H82" s="92"/>
      <c r="I82" s="131" t="s">
        <v>73</v>
      </c>
      <c r="J82" s="83"/>
      <c r="K82" s="83"/>
      <c r="L82" s="83"/>
      <c r="M82" s="83"/>
      <c r="N82" s="83"/>
      <c r="O82" s="132"/>
    </row>
    <row r="83" spans="4:18" s="10" customFormat="1" ht="15" customHeight="1">
      <c r="D83" s="78"/>
      <c r="E83" s="159"/>
      <c r="H83" s="32"/>
      <c r="I83" s="342"/>
      <c r="J83" s="342"/>
      <c r="K83" s="342"/>
      <c r="L83" s="342"/>
      <c r="M83" s="340"/>
      <c r="N83" s="341"/>
      <c r="O83" s="341"/>
      <c r="R83" s="24"/>
    </row>
    <row r="84" spans="1:15" s="10" customFormat="1" ht="33" customHeight="1">
      <c r="A84" s="355" t="s">
        <v>22</v>
      </c>
      <c r="B84" s="355"/>
      <c r="C84" s="147" t="s">
        <v>114</v>
      </c>
      <c r="D84" s="147" t="s">
        <v>113</v>
      </c>
      <c r="E84" s="43" t="s">
        <v>44</v>
      </c>
      <c r="F84" s="200" t="s">
        <v>116</v>
      </c>
      <c r="G84" s="231" t="s">
        <v>117</v>
      </c>
      <c r="H84" s="40"/>
      <c r="I84" s="240" t="s">
        <v>35</v>
      </c>
      <c r="J84" s="56" t="s">
        <v>84</v>
      </c>
      <c r="K84" s="56" t="s">
        <v>122</v>
      </c>
      <c r="L84" s="163" t="s">
        <v>119</v>
      </c>
      <c r="M84" s="129" t="s">
        <v>34</v>
      </c>
      <c r="N84" s="374" t="s">
        <v>33</v>
      </c>
      <c r="O84" s="374"/>
    </row>
    <row r="85" spans="1:15" s="10" customFormat="1" ht="16.5" customHeight="1">
      <c r="A85" s="418"/>
      <c r="B85" s="419"/>
      <c r="C85" s="168"/>
      <c r="D85" s="180"/>
      <c r="E85" s="181"/>
      <c r="F85" s="158">
        <f aca="true" t="shared" si="0" ref="F85:F91">D85*E85</f>
        <v>0</v>
      </c>
      <c r="G85" s="248"/>
      <c r="H85" s="39"/>
      <c r="I85" s="133">
        <f>'#1'!I85</f>
        <v>0</v>
      </c>
      <c r="J85" s="136">
        <f>'#1'!J85</f>
        <v>0</v>
      </c>
      <c r="K85" s="28">
        <f>'#1'!K85</f>
        <v>0</v>
      </c>
      <c r="L85" s="292">
        <f>'#1'!L85</f>
        <v>0</v>
      </c>
      <c r="M85" s="148">
        <f>'#1'!M85</f>
        <v>0</v>
      </c>
      <c r="N85" s="323">
        <f>'#1'!N85:O85</f>
        <v>0</v>
      </c>
      <c r="O85" s="323"/>
    </row>
    <row r="86" spans="1:15" s="10" customFormat="1" ht="16.5" customHeight="1">
      <c r="A86" s="418"/>
      <c r="B86" s="419"/>
      <c r="C86" s="168"/>
      <c r="D86" s="168"/>
      <c r="E86" s="181"/>
      <c r="F86" s="148">
        <f t="shared" si="0"/>
        <v>0</v>
      </c>
      <c r="G86" s="249"/>
      <c r="H86" s="39"/>
      <c r="I86" s="130">
        <f>'#2'!I86</f>
        <v>0</v>
      </c>
      <c r="J86" s="136">
        <f>'#2'!J86</f>
        <v>0</v>
      </c>
      <c r="K86" s="28">
        <f>'#2'!K86</f>
        <v>0</v>
      </c>
      <c r="L86" s="292">
        <f>'#2'!L86</f>
        <v>0</v>
      </c>
      <c r="M86" s="148">
        <f>'#2'!M86</f>
        <v>0</v>
      </c>
      <c r="N86" s="406">
        <f>'#2'!N86:O86</f>
        <v>0</v>
      </c>
      <c r="O86" s="407"/>
    </row>
    <row r="87" spans="1:15" s="10" customFormat="1" ht="16.5" customHeight="1">
      <c r="A87" s="418"/>
      <c r="B87" s="419"/>
      <c r="C87" s="168"/>
      <c r="D87" s="168"/>
      <c r="E87" s="181"/>
      <c r="F87" s="148">
        <f t="shared" si="0"/>
        <v>0</v>
      </c>
      <c r="G87" s="249"/>
      <c r="H87" s="39"/>
      <c r="I87" s="130">
        <f>'#3'!I87</f>
        <v>0</v>
      </c>
      <c r="J87" s="136">
        <f>'#3'!J87</f>
        <v>0</v>
      </c>
      <c r="K87" s="28">
        <f>'#3'!K87</f>
        <v>0</v>
      </c>
      <c r="L87" s="292">
        <f>'#3'!L86</f>
        <v>0</v>
      </c>
      <c r="M87" s="148">
        <f>'#3'!M87</f>
        <v>0</v>
      </c>
      <c r="N87" s="323">
        <f>'#3'!N87:O87</f>
        <v>0</v>
      </c>
      <c r="O87" s="323"/>
    </row>
    <row r="88" spans="1:15" s="10" customFormat="1" ht="16.5" customHeight="1">
      <c r="A88" s="418"/>
      <c r="B88" s="419"/>
      <c r="C88" s="168"/>
      <c r="D88" s="180"/>
      <c r="E88" s="181"/>
      <c r="F88" s="148">
        <f t="shared" si="0"/>
        <v>0</v>
      </c>
      <c r="G88" s="249"/>
      <c r="H88" s="39"/>
      <c r="I88" s="130">
        <f>M8</f>
        <v>0</v>
      </c>
      <c r="J88" s="136">
        <f>J8</f>
        <v>0</v>
      </c>
      <c r="K88" s="28">
        <f>C92</f>
        <v>0</v>
      </c>
      <c r="L88" s="292">
        <f>F93</f>
        <v>0</v>
      </c>
      <c r="M88" s="148">
        <f>N88/12</f>
        <v>0</v>
      </c>
      <c r="N88" s="323">
        <f>G59+O59+G69+O69+G79+O79</f>
        <v>0</v>
      </c>
      <c r="O88" s="323"/>
    </row>
    <row r="89" spans="1:15" s="10" customFormat="1" ht="16.5" customHeight="1">
      <c r="A89" s="418"/>
      <c r="B89" s="419"/>
      <c r="C89" s="168"/>
      <c r="D89" s="168"/>
      <c r="E89" s="181"/>
      <c r="F89" s="148">
        <f t="shared" si="0"/>
        <v>0</v>
      </c>
      <c r="G89" s="249"/>
      <c r="H89" s="39"/>
      <c r="I89" s="130">
        <f>'#5'!I89</f>
        <v>0</v>
      </c>
      <c r="J89" s="136">
        <f>'#5'!J89</f>
        <v>0</v>
      </c>
      <c r="K89" s="28">
        <f>'#5'!K89</f>
        <v>0</v>
      </c>
      <c r="L89" s="292">
        <f>'#5'!L89</f>
        <v>0</v>
      </c>
      <c r="M89" s="148">
        <f>'#5'!M89</f>
        <v>0</v>
      </c>
      <c r="N89" s="323">
        <f>'#5'!N89:O89</f>
        <v>0</v>
      </c>
      <c r="O89" s="323"/>
    </row>
    <row r="90" spans="1:15" s="10" customFormat="1" ht="15.75" customHeight="1" thickBot="1">
      <c r="A90" s="418"/>
      <c r="B90" s="419"/>
      <c r="C90" s="168"/>
      <c r="D90" s="180"/>
      <c r="E90" s="181"/>
      <c r="F90" s="148">
        <f t="shared" si="0"/>
        <v>0</v>
      </c>
      <c r="G90" s="249"/>
      <c r="H90" s="39"/>
      <c r="I90" s="241">
        <f>'#6'!I90</f>
        <v>0</v>
      </c>
      <c r="J90" s="138">
        <f>'#6'!J90</f>
        <v>0</v>
      </c>
      <c r="K90" s="139">
        <f>'#6'!K90</f>
        <v>0</v>
      </c>
      <c r="L90" s="292">
        <f>'#6'!L90</f>
        <v>0</v>
      </c>
      <c r="M90" s="148">
        <f>'#6'!M90</f>
        <v>0</v>
      </c>
      <c r="N90" s="365">
        <f>'#6'!N90:O90</f>
        <v>0</v>
      </c>
      <c r="O90" s="365"/>
    </row>
    <row r="91" spans="1:16" s="10" customFormat="1" ht="15.75" thickBot="1">
      <c r="A91" s="418"/>
      <c r="B91" s="420"/>
      <c r="C91" s="176"/>
      <c r="D91" s="182"/>
      <c r="E91" s="181"/>
      <c r="F91" s="29">
        <f t="shared" si="0"/>
        <v>0</v>
      </c>
      <c r="G91" s="249"/>
      <c r="H91" s="37"/>
      <c r="I91" s="379" t="s">
        <v>86</v>
      </c>
      <c r="J91" s="380"/>
      <c r="K91" s="143">
        <f>SUM(K85:K90)</f>
        <v>0</v>
      </c>
      <c r="L91" s="142">
        <f>SUM(L85:L90)</f>
        <v>0</v>
      </c>
      <c r="M91" s="135">
        <f>SUM(M85:M90)</f>
        <v>0</v>
      </c>
      <c r="N91" s="372">
        <f>SUM(N85:N90)</f>
        <v>0</v>
      </c>
      <c r="O91" s="373"/>
      <c r="P91" s="140"/>
    </row>
    <row r="92" spans="2:15" s="10" customFormat="1" ht="15.75" customHeight="1" thickBot="1" thickTop="1">
      <c r="B92" s="47" t="s">
        <v>115</v>
      </c>
      <c r="C92" s="199">
        <f>SUM(C85:C91)</f>
        <v>0</v>
      </c>
      <c r="D92" s="157"/>
      <c r="E92" s="165" t="s">
        <v>86</v>
      </c>
      <c r="F92" s="166">
        <f>SUM(F85:F91)</f>
        <v>0</v>
      </c>
      <c r="G92" s="232">
        <f>SUM(G85:G91)</f>
        <v>0</v>
      </c>
      <c r="H92" s="37"/>
      <c r="I92" s="381" t="s">
        <v>11</v>
      </c>
      <c r="J92" s="382"/>
      <c r="K92" s="375" t="str">
        <f>IF(K91&gt;5000,K91*0.06%,"N/A")</f>
        <v>N/A</v>
      </c>
      <c r="L92" s="376"/>
      <c r="M92" s="366" t="s">
        <v>95</v>
      </c>
      <c r="N92" s="368">
        <f>N91+K93</f>
        <v>0</v>
      </c>
      <c r="O92" s="369"/>
    </row>
    <row r="93" spans="2:15" s="10" customFormat="1" ht="18.75" customHeight="1" thickBot="1">
      <c r="B93" s="24"/>
      <c r="C93" s="24"/>
      <c r="D93" s="377" t="s">
        <v>120</v>
      </c>
      <c r="E93" s="378"/>
      <c r="F93" s="384">
        <f>F92+G92</f>
        <v>0</v>
      </c>
      <c r="G93" s="384"/>
      <c r="H93" s="37"/>
      <c r="I93" s="383" t="s">
        <v>85</v>
      </c>
      <c r="J93" s="355"/>
      <c r="K93" s="385">
        <f>MAX(K92,L91)</f>
        <v>0</v>
      </c>
      <c r="L93" s="386"/>
      <c r="M93" s="367"/>
      <c r="N93" s="370"/>
      <c r="O93" s="371"/>
    </row>
    <row r="94" spans="1:15" s="10" customFormat="1" ht="15.75">
      <c r="A94" s="160" t="s">
        <v>29</v>
      </c>
      <c r="B94" s="30"/>
      <c r="C94" s="30"/>
      <c r="D94" s="30"/>
      <c r="H94" s="12"/>
      <c r="O94" s="20"/>
    </row>
    <row r="95" spans="1:15" s="10" customFormat="1" ht="15">
      <c r="A95" s="30"/>
      <c r="B95" s="30"/>
      <c r="C95" s="30"/>
      <c r="D95" s="30"/>
      <c r="H95" s="12"/>
      <c r="O95" s="20"/>
    </row>
    <row r="96" spans="1:15" s="10" customFormat="1" ht="25.5" customHeight="1">
      <c r="A96" s="354" t="s">
        <v>23</v>
      </c>
      <c r="B96" s="354"/>
      <c r="C96" s="161" t="s">
        <v>13</v>
      </c>
      <c r="D96" s="30"/>
      <c r="H96" s="12"/>
      <c r="O96" s="20"/>
    </row>
    <row r="97" spans="1:15" s="10" customFormat="1" ht="15">
      <c r="A97" s="30" t="s">
        <v>4</v>
      </c>
      <c r="B97" s="30"/>
      <c r="C97" s="24" t="s">
        <v>100</v>
      </c>
      <c r="D97" s="30"/>
      <c r="E97" s="24"/>
      <c r="H97" s="12"/>
      <c r="O97" s="20"/>
    </row>
    <row r="98" spans="1:15" s="10" customFormat="1" ht="15">
      <c r="A98" s="30" t="s">
        <v>2</v>
      </c>
      <c r="B98" s="30"/>
      <c r="C98" s="150" t="s">
        <v>101</v>
      </c>
      <c r="D98" s="30"/>
      <c r="E98" s="150"/>
      <c r="H98" s="12"/>
      <c r="O98" s="20"/>
    </row>
    <row r="99" spans="1:15" s="10" customFormat="1" ht="15">
      <c r="A99" s="30" t="s">
        <v>25</v>
      </c>
      <c r="B99" s="30"/>
      <c r="C99" s="24" t="s">
        <v>31</v>
      </c>
      <c r="E99" s="150"/>
      <c r="H99" s="12"/>
      <c r="O99" s="20"/>
    </row>
    <row r="100" spans="1:15" s="10" customFormat="1" ht="15">
      <c r="A100" s="30" t="s">
        <v>24</v>
      </c>
      <c r="B100" s="30"/>
      <c r="C100" s="150" t="s">
        <v>102</v>
      </c>
      <c r="D100" s="30"/>
      <c r="E100" s="24"/>
      <c r="H100" s="12"/>
      <c r="O100" s="20"/>
    </row>
    <row r="101" spans="1:15" s="10" customFormat="1" ht="15">
      <c r="A101" s="30" t="s">
        <v>26</v>
      </c>
      <c r="B101" s="30"/>
      <c r="C101" s="24" t="s">
        <v>103</v>
      </c>
      <c r="D101" s="30"/>
      <c r="E101" s="24"/>
      <c r="H101" s="12"/>
      <c r="O101" s="20"/>
    </row>
    <row r="102" spans="1:15" s="10" customFormat="1" ht="15">
      <c r="A102" s="162" t="s">
        <v>3</v>
      </c>
      <c r="B102" s="30"/>
      <c r="C102" s="151" t="s">
        <v>28</v>
      </c>
      <c r="D102" s="30"/>
      <c r="E102" s="151"/>
      <c r="H102" s="12"/>
      <c r="O102" s="20"/>
    </row>
    <row r="103" spans="1:15" s="10" customFormat="1" ht="15">
      <c r="A103" s="30" t="s">
        <v>40</v>
      </c>
      <c r="B103" s="30"/>
      <c r="C103" s="150" t="s">
        <v>123</v>
      </c>
      <c r="D103" s="30"/>
      <c r="E103" s="150"/>
      <c r="H103" s="11"/>
      <c r="O103" s="20"/>
    </row>
    <row r="104" spans="1:15" s="10" customFormat="1" ht="15">
      <c r="A104" s="30"/>
      <c r="B104" s="30"/>
      <c r="C104" s="150" t="s">
        <v>104</v>
      </c>
      <c r="D104" s="30"/>
      <c r="E104" s="150"/>
      <c r="H104" s="11"/>
      <c r="O104" s="20"/>
    </row>
    <row r="105" spans="1:15" s="10" customFormat="1" ht="15">
      <c r="A105" s="30"/>
      <c r="B105" s="30"/>
      <c r="C105" s="150" t="s">
        <v>105</v>
      </c>
      <c r="D105" s="30"/>
      <c r="E105" s="150"/>
      <c r="H105" s="11"/>
      <c r="O105" s="20"/>
    </row>
    <row r="106" spans="1:15" s="10" customFormat="1" ht="15">
      <c r="A106" s="30"/>
      <c r="B106" s="30"/>
      <c r="C106" s="150" t="s">
        <v>106</v>
      </c>
      <c r="D106" s="30"/>
      <c r="E106" s="150"/>
      <c r="H106" s="11"/>
      <c r="O106" s="20"/>
    </row>
    <row r="107" spans="1:15" s="10" customFormat="1" ht="15">
      <c r="A107" s="30"/>
      <c r="B107" s="30"/>
      <c r="C107" s="150" t="s">
        <v>107</v>
      </c>
      <c r="D107" s="30"/>
      <c r="E107" s="150"/>
      <c r="H107" s="11"/>
      <c r="O107" s="20"/>
    </row>
    <row r="108" spans="1:15" s="10" customFormat="1" ht="15">
      <c r="A108" s="30"/>
      <c r="B108" s="30"/>
      <c r="C108" s="150" t="s">
        <v>124</v>
      </c>
      <c r="D108" s="30"/>
      <c r="E108" s="150"/>
      <c r="H108" s="11"/>
      <c r="O108" s="20"/>
    </row>
    <row r="109" spans="1:15" s="10" customFormat="1" ht="15">
      <c r="A109" s="30"/>
      <c r="B109" s="30"/>
      <c r="C109" s="150" t="s">
        <v>108</v>
      </c>
      <c r="D109" s="30"/>
      <c r="E109" s="150"/>
      <c r="H109" s="11"/>
      <c r="O109" s="20"/>
    </row>
    <row r="110" spans="1:15" s="10" customFormat="1" ht="15">
      <c r="A110" s="30"/>
      <c r="B110" s="30"/>
      <c r="C110" s="20" t="s">
        <v>27</v>
      </c>
      <c r="D110" s="30"/>
      <c r="E110" s="20"/>
      <c r="H110" s="11"/>
      <c r="O110" s="20"/>
    </row>
    <row r="111" spans="1:15" s="10" customFormat="1" ht="15">
      <c r="A111" s="30"/>
      <c r="B111" s="30"/>
      <c r="D111" s="30"/>
      <c r="H111" s="11"/>
      <c r="O111" s="20"/>
    </row>
    <row r="112" spans="1:15" s="10" customFormat="1" ht="15">
      <c r="A112" s="30"/>
      <c r="B112" s="30"/>
      <c r="C112" s="150"/>
      <c r="D112" s="30"/>
      <c r="H112" s="11"/>
      <c r="O112" s="20"/>
    </row>
    <row r="113" spans="1:15" s="10" customFormat="1" ht="15">
      <c r="A113" s="30"/>
      <c r="B113" s="30"/>
      <c r="C113" s="150"/>
      <c r="D113" s="30"/>
      <c r="H113" s="11"/>
      <c r="O113" s="20"/>
    </row>
    <row r="114" spans="1:15" s="10" customFormat="1" ht="15">
      <c r="A114" s="30"/>
      <c r="B114" s="30"/>
      <c r="D114" s="30"/>
      <c r="H114" s="11"/>
      <c r="O114" s="20"/>
    </row>
    <row r="115" spans="8:15" s="10" customFormat="1" ht="15">
      <c r="H115" s="11"/>
      <c r="O115" s="20"/>
    </row>
    <row r="116" spans="8:15" s="10" customFormat="1" ht="15">
      <c r="H116" s="11"/>
      <c r="O116" s="20"/>
    </row>
    <row r="117" spans="8:15" s="10" customFormat="1" ht="15">
      <c r="H117" s="11"/>
      <c r="O117" s="20"/>
    </row>
    <row r="118" spans="8:15" s="10" customFormat="1" ht="15">
      <c r="H118" s="11"/>
      <c r="O118" s="20"/>
    </row>
    <row r="119" spans="8:15" s="10" customFormat="1" ht="15">
      <c r="H119" s="11"/>
      <c r="O119" s="20"/>
    </row>
    <row r="120" spans="8:15" s="10" customFormat="1" ht="15">
      <c r="H120" s="11"/>
      <c r="O120" s="20"/>
    </row>
    <row r="121" spans="8:15" s="10" customFormat="1" ht="15">
      <c r="H121" s="11"/>
      <c r="O121" s="20"/>
    </row>
    <row r="122" spans="8:15" s="10" customFormat="1" ht="15">
      <c r="H122" s="11"/>
      <c r="O122" s="20"/>
    </row>
    <row r="123" spans="8:15" s="10" customFormat="1" ht="15">
      <c r="H123" s="11"/>
      <c r="O123" s="20"/>
    </row>
    <row r="124" spans="8:15" s="10" customFormat="1" ht="15">
      <c r="H124" s="11"/>
      <c r="O124" s="20"/>
    </row>
    <row r="125" spans="8:15" s="10" customFormat="1" ht="15">
      <c r="H125" s="11"/>
      <c r="O125" s="20"/>
    </row>
    <row r="126" spans="8:15" s="10" customFormat="1" ht="15">
      <c r="H126" s="11"/>
      <c r="O126" s="20"/>
    </row>
    <row r="127" spans="8:15" s="10" customFormat="1" ht="15">
      <c r="H127" s="11"/>
      <c r="O127" s="20"/>
    </row>
    <row r="128" spans="8:15" s="10" customFormat="1" ht="15">
      <c r="H128" s="11"/>
      <c r="O128" s="20"/>
    </row>
    <row r="129" spans="8:15" s="10" customFormat="1" ht="15">
      <c r="H129" s="11"/>
      <c r="O129" s="20"/>
    </row>
    <row r="130" spans="8:15" s="10" customFormat="1" ht="15">
      <c r="H130" s="11"/>
      <c r="O130" s="20"/>
    </row>
    <row r="131" spans="8:15" s="10" customFormat="1" ht="15">
      <c r="H131" s="11"/>
      <c r="O131" s="20"/>
    </row>
    <row r="132" spans="8:15" s="10" customFormat="1" ht="15">
      <c r="H132" s="11"/>
      <c r="O132" s="20"/>
    </row>
    <row r="133" spans="8:15" s="10" customFormat="1" ht="15">
      <c r="H133" s="11"/>
      <c r="O133" s="20"/>
    </row>
    <row r="134" spans="8:15" s="10" customFormat="1" ht="15">
      <c r="H134" s="11"/>
      <c r="O134" s="20"/>
    </row>
    <row r="135" spans="8:15" s="10" customFormat="1" ht="15">
      <c r="H135" s="11"/>
      <c r="O135" s="20"/>
    </row>
    <row r="136" spans="8:15" s="10" customFormat="1" ht="15">
      <c r="H136" s="11"/>
      <c r="O136" s="20"/>
    </row>
    <row r="137" spans="8:15" s="10" customFormat="1" ht="15">
      <c r="H137" s="11"/>
      <c r="O137" s="20"/>
    </row>
    <row r="138" spans="8:15" s="10" customFormat="1" ht="15">
      <c r="H138" s="11"/>
      <c r="O138" s="20"/>
    </row>
    <row r="139" spans="8:15" s="10" customFormat="1" ht="15">
      <c r="H139" s="11"/>
      <c r="O139" s="20"/>
    </row>
    <row r="140" spans="8:15" s="10" customFormat="1" ht="15">
      <c r="H140" s="11"/>
      <c r="O140" s="20"/>
    </row>
    <row r="141" spans="8:15" s="10" customFormat="1" ht="15">
      <c r="H141" s="11"/>
      <c r="O141" s="20"/>
    </row>
    <row r="142" spans="8:15" s="10" customFormat="1" ht="15">
      <c r="H142" s="11"/>
      <c r="O142" s="20"/>
    </row>
    <row r="143" spans="8:15" s="10" customFormat="1" ht="15">
      <c r="H143" s="11"/>
      <c r="O143" s="20"/>
    </row>
    <row r="144" spans="8:15" s="10" customFormat="1" ht="15">
      <c r="H144" s="11"/>
      <c r="O144" s="20"/>
    </row>
    <row r="145" spans="8:15" s="10" customFormat="1" ht="15">
      <c r="H145" s="11"/>
      <c r="O145" s="20"/>
    </row>
    <row r="146" spans="8:15" s="10" customFormat="1" ht="15">
      <c r="H146" s="11"/>
      <c r="O146" s="20"/>
    </row>
    <row r="147" spans="8:15" s="10" customFormat="1" ht="15">
      <c r="H147" s="11"/>
      <c r="O147" s="20"/>
    </row>
    <row r="148" spans="8:15" s="10" customFormat="1" ht="15">
      <c r="H148" s="11"/>
      <c r="O148" s="20"/>
    </row>
    <row r="149" spans="8:15" s="10" customFormat="1" ht="15">
      <c r="H149" s="11"/>
      <c r="O149" s="20"/>
    </row>
    <row r="150" spans="8:15" s="10" customFormat="1" ht="15">
      <c r="H150" s="11"/>
      <c r="O150" s="20"/>
    </row>
    <row r="151" spans="8:15" s="10" customFormat="1" ht="15">
      <c r="H151" s="11"/>
      <c r="O151" s="20"/>
    </row>
    <row r="152" spans="8:15" s="10" customFormat="1" ht="15">
      <c r="H152" s="11"/>
      <c r="O152" s="20"/>
    </row>
    <row r="153" spans="8:15" s="10" customFormat="1" ht="15">
      <c r="H153" s="11"/>
      <c r="O153" s="20"/>
    </row>
    <row r="154" spans="8:15" s="10" customFormat="1" ht="15">
      <c r="H154" s="11"/>
      <c r="O154" s="20"/>
    </row>
    <row r="155" spans="8:15" s="10" customFormat="1" ht="15">
      <c r="H155" s="11"/>
      <c r="O155" s="20"/>
    </row>
    <row r="156" spans="8:15" s="10" customFormat="1" ht="15">
      <c r="H156" s="11"/>
      <c r="O156" s="20"/>
    </row>
    <row r="157" s="10" customFormat="1" ht="15">
      <c r="H157" s="11"/>
    </row>
    <row r="158" s="10" customFormat="1" ht="15">
      <c r="H158" s="11"/>
    </row>
    <row r="159" s="10" customFormat="1" ht="15">
      <c r="H159" s="11"/>
    </row>
    <row r="160" s="10" customFormat="1" ht="15">
      <c r="H160" s="11"/>
    </row>
    <row r="161" s="10" customFormat="1" ht="15">
      <c r="H161" s="11"/>
    </row>
    <row r="162" s="10" customFormat="1" ht="15">
      <c r="H162" s="11"/>
    </row>
    <row r="163" s="10" customFormat="1" ht="15">
      <c r="H163" s="11"/>
    </row>
    <row r="164" s="10" customFormat="1" ht="15">
      <c r="H164" s="11"/>
    </row>
    <row r="165" s="10" customFormat="1" ht="15">
      <c r="H165" s="11"/>
    </row>
    <row r="166" s="10" customFormat="1" ht="15">
      <c r="H166" s="11"/>
    </row>
    <row r="167" s="10" customFormat="1" ht="15">
      <c r="H167" s="11"/>
    </row>
    <row r="168" s="10" customFormat="1" ht="15">
      <c r="H168" s="11"/>
    </row>
    <row r="169" s="10" customFormat="1" ht="15">
      <c r="H169" s="11"/>
    </row>
    <row r="170" s="10" customFormat="1" ht="15">
      <c r="H170" s="11"/>
    </row>
    <row r="171" s="10" customFormat="1" ht="15">
      <c r="H171" s="11"/>
    </row>
    <row r="172" s="10" customFormat="1" ht="15">
      <c r="H172" s="11"/>
    </row>
    <row r="173" s="10" customFormat="1" ht="15">
      <c r="H173" s="11"/>
    </row>
    <row r="174" s="10" customFormat="1" ht="15">
      <c r="H174" s="11"/>
    </row>
    <row r="175" s="10" customFormat="1" ht="15">
      <c r="H175" s="11"/>
    </row>
    <row r="176" s="10" customFormat="1" ht="15">
      <c r="H176" s="11"/>
    </row>
    <row r="177" s="10" customFormat="1" ht="15">
      <c r="H177" s="11"/>
    </row>
    <row r="178" s="10" customFormat="1" ht="15">
      <c r="H178" s="11"/>
    </row>
    <row r="179" s="10" customFormat="1" ht="15">
      <c r="H179" s="11"/>
    </row>
    <row r="180" s="10" customFormat="1" ht="15">
      <c r="H180" s="11"/>
    </row>
    <row r="181" s="10" customFormat="1" ht="15">
      <c r="H181" s="11"/>
    </row>
    <row r="182" s="10" customFormat="1" ht="15">
      <c r="H182" s="11"/>
    </row>
    <row r="183" s="10" customFormat="1" ht="15">
      <c r="H183" s="11"/>
    </row>
    <row r="184" s="10" customFormat="1" ht="15">
      <c r="H184" s="11"/>
    </row>
    <row r="185" s="10" customFormat="1" ht="15">
      <c r="H185" s="11"/>
    </row>
    <row r="186" s="10" customFormat="1" ht="15">
      <c r="H186" s="11"/>
    </row>
    <row r="187" s="10" customFormat="1" ht="15">
      <c r="H187" s="11"/>
    </row>
    <row r="188" s="10" customFormat="1" ht="15">
      <c r="H188" s="11"/>
    </row>
    <row r="189" s="10" customFormat="1" ht="15">
      <c r="H189" s="11"/>
    </row>
    <row r="190" s="10" customFormat="1" ht="15">
      <c r="H190" s="11"/>
    </row>
    <row r="191" s="10" customFormat="1" ht="15">
      <c r="H191" s="11"/>
    </row>
    <row r="192" s="10" customFormat="1" ht="15">
      <c r="H192" s="11"/>
    </row>
    <row r="193" s="10" customFormat="1" ht="15">
      <c r="H193" s="11"/>
    </row>
    <row r="194" s="10" customFormat="1" ht="15">
      <c r="H194" s="11"/>
    </row>
    <row r="195" s="10" customFormat="1" ht="15">
      <c r="H195" s="11"/>
    </row>
    <row r="196" s="10" customFormat="1" ht="15">
      <c r="H196" s="11"/>
    </row>
    <row r="197" s="10" customFormat="1" ht="15">
      <c r="H197" s="11"/>
    </row>
    <row r="198" s="10" customFormat="1" ht="15">
      <c r="H198" s="11"/>
    </row>
    <row r="199" s="10" customFormat="1" ht="15">
      <c r="H199" s="11"/>
    </row>
    <row r="200" s="10" customFormat="1" ht="15">
      <c r="H200" s="11"/>
    </row>
    <row r="201" s="10" customFormat="1" ht="15">
      <c r="H201" s="11"/>
    </row>
    <row r="202" s="10" customFormat="1" ht="15">
      <c r="H202" s="11"/>
    </row>
    <row r="203" s="10" customFormat="1" ht="15">
      <c r="H203" s="11"/>
    </row>
    <row r="204" s="10" customFormat="1" ht="15">
      <c r="H204" s="11"/>
    </row>
    <row r="205" s="10" customFormat="1" ht="15">
      <c r="H205" s="11"/>
    </row>
    <row r="206" s="10" customFormat="1" ht="15">
      <c r="H206" s="11"/>
    </row>
    <row r="207" s="10" customFormat="1" ht="15">
      <c r="H207" s="11"/>
    </row>
    <row r="208" s="10" customFormat="1" ht="15">
      <c r="H208" s="11"/>
    </row>
    <row r="209" s="10" customFormat="1" ht="15">
      <c r="H209" s="11"/>
    </row>
    <row r="210" s="10" customFormat="1" ht="15">
      <c r="H210" s="11"/>
    </row>
    <row r="211" s="10" customFormat="1" ht="15">
      <c r="H211" s="11"/>
    </row>
    <row r="212" s="10" customFormat="1" ht="15">
      <c r="H212" s="11"/>
    </row>
    <row r="213" s="10" customFormat="1" ht="15">
      <c r="H213" s="11"/>
    </row>
    <row r="214" s="10" customFormat="1" ht="15">
      <c r="H214" s="11"/>
    </row>
    <row r="215" s="10" customFormat="1" ht="15">
      <c r="H215" s="11"/>
    </row>
    <row r="216" s="10" customFormat="1" ht="15">
      <c r="H216" s="11"/>
    </row>
    <row r="217" s="10" customFormat="1" ht="15">
      <c r="H217" s="11"/>
    </row>
    <row r="218" s="10" customFormat="1" ht="15">
      <c r="H218" s="11"/>
    </row>
    <row r="219" s="10" customFormat="1" ht="15">
      <c r="H219" s="11"/>
    </row>
    <row r="220" s="10" customFormat="1" ht="15">
      <c r="H220" s="11"/>
    </row>
    <row r="221" s="10" customFormat="1" ht="15">
      <c r="H221" s="11"/>
    </row>
    <row r="222" s="10" customFormat="1" ht="15">
      <c r="H222" s="11"/>
    </row>
    <row r="223" s="10" customFormat="1" ht="15">
      <c r="H223" s="11"/>
    </row>
    <row r="224" s="10" customFormat="1" ht="15">
      <c r="H224" s="11"/>
    </row>
    <row r="225" s="10" customFormat="1" ht="15">
      <c r="H225" s="11"/>
    </row>
    <row r="226" s="10" customFormat="1" ht="15">
      <c r="H226" s="11"/>
    </row>
    <row r="227" s="10" customFormat="1" ht="15">
      <c r="H227" s="11"/>
    </row>
    <row r="228" s="10" customFormat="1" ht="15">
      <c r="H228" s="11"/>
    </row>
    <row r="229" s="10" customFormat="1" ht="15">
      <c r="H229" s="11"/>
    </row>
    <row r="230" s="10" customFormat="1" ht="15">
      <c r="H230" s="11"/>
    </row>
    <row r="231" s="10" customFormat="1" ht="15">
      <c r="H231" s="11"/>
    </row>
    <row r="232" s="10" customFormat="1" ht="15">
      <c r="H232" s="11"/>
    </row>
    <row r="233" s="10" customFormat="1" ht="15">
      <c r="H233" s="11"/>
    </row>
    <row r="234" s="10" customFormat="1" ht="15">
      <c r="H234" s="11"/>
    </row>
    <row r="235" s="10" customFormat="1" ht="15">
      <c r="H235" s="11"/>
    </row>
    <row r="236" s="10" customFormat="1" ht="15">
      <c r="H236" s="11"/>
    </row>
    <row r="237" s="10" customFormat="1" ht="15">
      <c r="H237" s="11"/>
    </row>
    <row r="238" s="10" customFormat="1" ht="15">
      <c r="H238" s="11"/>
    </row>
    <row r="239" s="10" customFormat="1" ht="15">
      <c r="H239" s="11"/>
    </row>
    <row r="240" s="10" customFormat="1" ht="15">
      <c r="H240" s="11"/>
    </row>
    <row r="241" s="10" customFormat="1" ht="15">
      <c r="H241" s="11"/>
    </row>
    <row r="242" s="10" customFormat="1" ht="15">
      <c r="H242" s="11"/>
    </row>
    <row r="243" s="10" customFormat="1" ht="15">
      <c r="H243" s="11"/>
    </row>
    <row r="244" s="10" customFormat="1" ht="15">
      <c r="H244" s="11"/>
    </row>
    <row r="245" s="10" customFormat="1" ht="15">
      <c r="H245" s="11"/>
    </row>
    <row r="246" s="10" customFormat="1" ht="15">
      <c r="H246" s="11"/>
    </row>
    <row r="247" s="10" customFormat="1" ht="15">
      <c r="H247" s="11"/>
    </row>
    <row r="248" s="10" customFormat="1" ht="15">
      <c r="H248" s="11"/>
    </row>
    <row r="249" s="10" customFormat="1" ht="15">
      <c r="H249" s="11"/>
    </row>
    <row r="250" s="10" customFormat="1" ht="15">
      <c r="H250" s="11"/>
    </row>
    <row r="251" s="10" customFormat="1" ht="15">
      <c r="H251" s="11"/>
    </row>
    <row r="252" s="10" customFormat="1" ht="15">
      <c r="H252" s="11"/>
    </row>
    <row r="253" s="10" customFormat="1" ht="15">
      <c r="H253" s="11"/>
    </row>
    <row r="254" s="10" customFormat="1" ht="15">
      <c r="H254" s="11"/>
    </row>
    <row r="255" s="10" customFormat="1" ht="15">
      <c r="H255" s="11"/>
    </row>
    <row r="256" s="10" customFormat="1" ht="15">
      <c r="H256" s="11"/>
    </row>
    <row r="257" s="10" customFormat="1" ht="15">
      <c r="H257" s="11"/>
    </row>
    <row r="258" s="10" customFormat="1" ht="15">
      <c r="H258" s="11"/>
    </row>
    <row r="259" s="10" customFormat="1" ht="15">
      <c r="H259" s="11"/>
    </row>
    <row r="260" s="10" customFormat="1" ht="15">
      <c r="H260" s="11"/>
    </row>
    <row r="261" s="10" customFormat="1" ht="15">
      <c r="H261" s="11"/>
    </row>
    <row r="262" s="10" customFormat="1" ht="15">
      <c r="H262" s="11"/>
    </row>
    <row r="263" s="10" customFormat="1" ht="15">
      <c r="H263" s="11"/>
    </row>
    <row r="264" s="10" customFormat="1" ht="15">
      <c r="H264" s="11"/>
    </row>
    <row r="265" s="10" customFormat="1" ht="15">
      <c r="H265" s="11"/>
    </row>
    <row r="266" s="10" customFormat="1" ht="15">
      <c r="H266" s="11"/>
    </row>
    <row r="267" s="10" customFormat="1" ht="15">
      <c r="H267" s="11"/>
    </row>
    <row r="268" s="10" customFormat="1" ht="15">
      <c r="H268" s="11"/>
    </row>
    <row r="269" s="10" customFormat="1" ht="15">
      <c r="H269" s="11"/>
    </row>
    <row r="270" s="10" customFormat="1" ht="15">
      <c r="H270" s="11"/>
    </row>
    <row r="271" s="10" customFormat="1" ht="15">
      <c r="H271" s="11"/>
    </row>
    <row r="272" s="10" customFormat="1" ht="15">
      <c r="H272" s="11"/>
    </row>
    <row r="273" s="10" customFormat="1" ht="15">
      <c r="H273" s="11"/>
    </row>
    <row r="274" s="10" customFormat="1" ht="15">
      <c r="H274" s="11"/>
    </row>
    <row r="275" s="10" customFormat="1" ht="15">
      <c r="H275" s="11"/>
    </row>
    <row r="276" s="10" customFormat="1" ht="15">
      <c r="H276" s="11"/>
    </row>
    <row r="277" s="10" customFormat="1" ht="15">
      <c r="H277" s="11"/>
    </row>
    <row r="278" s="10" customFormat="1" ht="15">
      <c r="H278" s="11"/>
    </row>
    <row r="279" s="10" customFormat="1" ht="15">
      <c r="H279" s="11"/>
    </row>
    <row r="280" s="10" customFormat="1" ht="15">
      <c r="H280" s="11"/>
    </row>
    <row r="281" s="10" customFormat="1" ht="15">
      <c r="H281" s="11"/>
    </row>
    <row r="282" s="10" customFormat="1" ht="15">
      <c r="H282" s="11"/>
    </row>
    <row r="283" s="10" customFormat="1" ht="15">
      <c r="H283" s="11"/>
    </row>
    <row r="284" s="10" customFormat="1" ht="15">
      <c r="H284" s="11"/>
    </row>
    <row r="285" s="10" customFormat="1" ht="15">
      <c r="H285" s="11"/>
    </row>
    <row r="286" s="10" customFormat="1" ht="15">
      <c r="H286" s="11"/>
    </row>
    <row r="287" s="10" customFormat="1" ht="15">
      <c r="H287" s="11"/>
    </row>
    <row r="288" s="10" customFormat="1" ht="15">
      <c r="H288" s="11"/>
    </row>
    <row r="289" s="10" customFormat="1" ht="15">
      <c r="H289" s="11"/>
    </row>
    <row r="290" s="10" customFormat="1" ht="15">
      <c r="H290" s="11"/>
    </row>
    <row r="291" s="10" customFormat="1" ht="15">
      <c r="H291" s="11"/>
    </row>
    <row r="292" s="10" customFormat="1" ht="15">
      <c r="H292" s="11"/>
    </row>
    <row r="293" s="10" customFormat="1" ht="15">
      <c r="H293" s="11"/>
    </row>
    <row r="294" s="10" customFormat="1" ht="15">
      <c r="H294" s="11"/>
    </row>
    <row r="295" s="10" customFormat="1" ht="15">
      <c r="H295" s="11"/>
    </row>
    <row r="296" s="10" customFormat="1" ht="15">
      <c r="H296" s="11"/>
    </row>
    <row r="297" s="10" customFormat="1" ht="15">
      <c r="H297" s="11"/>
    </row>
    <row r="298" s="10" customFormat="1" ht="15">
      <c r="H298" s="11"/>
    </row>
    <row r="299" s="10" customFormat="1" ht="15">
      <c r="H299" s="11"/>
    </row>
    <row r="300" s="10" customFormat="1" ht="15">
      <c r="H300" s="11"/>
    </row>
    <row r="301" s="10" customFormat="1" ht="15">
      <c r="H301" s="11"/>
    </row>
    <row r="302" s="10" customFormat="1" ht="15">
      <c r="H302" s="11"/>
    </row>
    <row r="303" s="10" customFormat="1" ht="15">
      <c r="H303" s="11"/>
    </row>
    <row r="304" s="10" customFormat="1" ht="15">
      <c r="H304" s="11"/>
    </row>
    <row r="305" s="10" customFormat="1" ht="15">
      <c r="H305" s="11"/>
    </row>
    <row r="306" s="10" customFormat="1" ht="15">
      <c r="H306" s="11"/>
    </row>
    <row r="307" s="10" customFormat="1" ht="15">
      <c r="H307" s="11"/>
    </row>
    <row r="308" s="10" customFormat="1" ht="15">
      <c r="H308" s="11"/>
    </row>
    <row r="309" s="10" customFormat="1" ht="15">
      <c r="H309" s="11"/>
    </row>
    <row r="310" s="10" customFormat="1" ht="15">
      <c r="H310" s="11"/>
    </row>
    <row r="311" s="10" customFormat="1" ht="15">
      <c r="H311" s="11"/>
    </row>
    <row r="312" s="10" customFormat="1" ht="15">
      <c r="H312" s="11"/>
    </row>
    <row r="313" s="10" customFormat="1" ht="15">
      <c r="H313" s="11"/>
    </row>
    <row r="314" s="10" customFormat="1" ht="15">
      <c r="H314" s="11"/>
    </row>
    <row r="315" s="10" customFormat="1" ht="15">
      <c r="H315" s="11"/>
    </row>
    <row r="316" s="10" customFormat="1" ht="15">
      <c r="H316" s="11"/>
    </row>
    <row r="317" s="10" customFormat="1" ht="15">
      <c r="H317" s="11"/>
    </row>
    <row r="318" s="10" customFormat="1" ht="15">
      <c r="H318" s="11"/>
    </row>
    <row r="319" s="10" customFormat="1" ht="15">
      <c r="H319" s="11"/>
    </row>
    <row r="320" s="10" customFormat="1" ht="15">
      <c r="H320" s="11"/>
    </row>
    <row r="321" s="10" customFormat="1" ht="15">
      <c r="H321" s="11"/>
    </row>
    <row r="322" s="10" customFormat="1" ht="15">
      <c r="H322" s="11"/>
    </row>
    <row r="323" s="10" customFormat="1" ht="15">
      <c r="H323" s="11"/>
    </row>
    <row r="324" s="10" customFormat="1" ht="15">
      <c r="H324" s="11"/>
    </row>
    <row r="325" s="10" customFormat="1" ht="15">
      <c r="H325" s="11"/>
    </row>
    <row r="326" s="10" customFormat="1" ht="15">
      <c r="H326" s="11"/>
    </row>
    <row r="327" s="10" customFormat="1" ht="15">
      <c r="H327" s="11"/>
    </row>
    <row r="328" s="10" customFormat="1" ht="15">
      <c r="H328" s="11"/>
    </row>
    <row r="329" s="10" customFormat="1" ht="15">
      <c r="H329" s="11"/>
    </row>
    <row r="330" s="10" customFormat="1" ht="15">
      <c r="H330" s="11"/>
    </row>
    <row r="331" s="10" customFormat="1" ht="15">
      <c r="H331" s="11"/>
    </row>
    <row r="332" s="10" customFormat="1" ht="15">
      <c r="H332" s="11"/>
    </row>
    <row r="333" s="10" customFormat="1" ht="15">
      <c r="H333" s="11"/>
    </row>
    <row r="334" s="10" customFormat="1" ht="15">
      <c r="H334" s="11"/>
    </row>
    <row r="335" s="10" customFormat="1" ht="15">
      <c r="H335" s="11"/>
    </row>
    <row r="336" s="10" customFormat="1" ht="15">
      <c r="H336" s="11"/>
    </row>
    <row r="337" s="10" customFormat="1" ht="15">
      <c r="H337" s="11"/>
    </row>
    <row r="338" s="10" customFormat="1" ht="15">
      <c r="H338" s="11"/>
    </row>
    <row r="339" s="10" customFormat="1" ht="15">
      <c r="H339" s="11"/>
    </row>
    <row r="340" s="10" customFormat="1" ht="15">
      <c r="H340" s="11"/>
    </row>
    <row r="341" s="10" customFormat="1" ht="15">
      <c r="H341" s="11"/>
    </row>
    <row r="342" s="10" customFormat="1" ht="15">
      <c r="H342" s="11"/>
    </row>
    <row r="343" s="10" customFormat="1" ht="15">
      <c r="H343" s="11"/>
    </row>
    <row r="344" s="10" customFormat="1" ht="15">
      <c r="H344" s="11"/>
    </row>
    <row r="345" s="10" customFormat="1" ht="15">
      <c r="H345" s="11"/>
    </row>
    <row r="346" s="10" customFormat="1" ht="15">
      <c r="H346" s="11"/>
    </row>
    <row r="347" s="10" customFormat="1" ht="15">
      <c r="H347" s="11"/>
    </row>
    <row r="348" s="10" customFormat="1" ht="15">
      <c r="H348" s="11"/>
    </row>
    <row r="349" s="10" customFormat="1" ht="15">
      <c r="H349" s="11"/>
    </row>
    <row r="350" s="10" customFormat="1" ht="15">
      <c r="H350" s="11"/>
    </row>
    <row r="351" s="10" customFormat="1" ht="15">
      <c r="H351" s="11"/>
    </row>
    <row r="352" s="10" customFormat="1" ht="15">
      <c r="H352" s="11"/>
    </row>
    <row r="353" s="10" customFormat="1" ht="15">
      <c r="H353" s="11"/>
    </row>
    <row r="354" s="10" customFormat="1" ht="15">
      <c r="H354" s="11"/>
    </row>
    <row r="355" s="10" customFormat="1" ht="15">
      <c r="H355" s="11"/>
    </row>
    <row r="356" s="10" customFormat="1" ht="15">
      <c r="H356" s="11"/>
    </row>
    <row r="357" s="10" customFormat="1" ht="15">
      <c r="H357" s="11"/>
    </row>
    <row r="358" s="10" customFormat="1" ht="15">
      <c r="H358" s="11"/>
    </row>
    <row r="359" s="10" customFormat="1" ht="15">
      <c r="H359" s="11"/>
    </row>
    <row r="360" s="10" customFormat="1" ht="15">
      <c r="H360" s="11"/>
    </row>
    <row r="361" s="10" customFormat="1" ht="15">
      <c r="H361" s="11"/>
    </row>
    <row r="362" s="10" customFormat="1" ht="15">
      <c r="H362" s="11"/>
    </row>
    <row r="363" s="10" customFormat="1" ht="15">
      <c r="H363" s="11"/>
    </row>
    <row r="364" s="10" customFormat="1" ht="15">
      <c r="H364" s="11"/>
    </row>
    <row r="365" s="10" customFormat="1" ht="15">
      <c r="H365" s="11"/>
    </row>
    <row r="366" s="10" customFormat="1" ht="15">
      <c r="H366" s="11"/>
    </row>
    <row r="367" s="10" customFormat="1" ht="15">
      <c r="H367" s="11"/>
    </row>
    <row r="368" s="10" customFormat="1" ht="15">
      <c r="H368" s="11"/>
    </row>
    <row r="369" s="10" customFormat="1" ht="15">
      <c r="H369" s="11"/>
    </row>
    <row r="370" s="10" customFormat="1" ht="15">
      <c r="H370" s="11"/>
    </row>
    <row r="371" s="10" customFormat="1" ht="15">
      <c r="H371" s="11"/>
    </row>
    <row r="372" s="10" customFormat="1" ht="15">
      <c r="H372" s="11"/>
    </row>
    <row r="373" s="10" customFormat="1" ht="15">
      <c r="H373" s="11"/>
    </row>
    <row r="374" s="10" customFormat="1" ht="15">
      <c r="H374" s="11"/>
    </row>
    <row r="375" s="10" customFormat="1" ht="15">
      <c r="H375" s="11"/>
    </row>
    <row r="376" s="10" customFormat="1" ht="15">
      <c r="H376" s="11"/>
    </row>
    <row r="377" s="10" customFormat="1" ht="15">
      <c r="H377" s="11"/>
    </row>
    <row r="378" s="10" customFormat="1" ht="15">
      <c r="H378" s="11"/>
    </row>
    <row r="379" s="10" customFormat="1" ht="15">
      <c r="H379" s="11"/>
    </row>
    <row r="380" s="10" customFormat="1" ht="15">
      <c r="H380" s="11"/>
    </row>
    <row r="381" s="10" customFormat="1" ht="15">
      <c r="H381" s="11"/>
    </row>
    <row r="382" s="10" customFormat="1" ht="15">
      <c r="H382" s="11"/>
    </row>
    <row r="383" s="10" customFormat="1" ht="15">
      <c r="H383" s="11"/>
    </row>
    <row r="384" s="10" customFormat="1" ht="15">
      <c r="H384" s="11"/>
    </row>
    <row r="385" s="10" customFormat="1" ht="15">
      <c r="H385" s="11"/>
    </row>
    <row r="386" s="10" customFormat="1" ht="15">
      <c r="H386" s="11"/>
    </row>
    <row r="387" s="10" customFormat="1" ht="15">
      <c r="H387" s="11"/>
    </row>
    <row r="388" s="10" customFormat="1" ht="15">
      <c r="H388" s="11"/>
    </row>
    <row r="389" s="10" customFormat="1" ht="15">
      <c r="H389" s="11"/>
    </row>
    <row r="390" s="10" customFormat="1" ht="15">
      <c r="H390" s="11"/>
    </row>
    <row r="391" s="10" customFormat="1" ht="15">
      <c r="H391" s="11"/>
    </row>
    <row r="392" s="10" customFormat="1" ht="15">
      <c r="H392" s="11"/>
    </row>
    <row r="393" s="10" customFormat="1" ht="15">
      <c r="H393" s="11"/>
    </row>
    <row r="394" s="10" customFormat="1" ht="15">
      <c r="H394" s="11"/>
    </row>
    <row r="395" s="10" customFormat="1" ht="15">
      <c r="H395" s="11"/>
    </row>
    <row r="396" s="10" customFormat="1" ht="15">
      <c r="H396" s="11"/>
    </row>
    <row r="397" s="10" customFormat="1" ht="15">
      <c r="H397" s="11"/>
    </row>
    <row r="398" s="10" customFormat="1" ht="15">
      <c r="H398" s="11"/>
    </row>
    <row r="399" s="10" customFormat="1" ht="15">
      <c r="H399" s="11"/>
    </row>
    <row r="400" s="10" customFormat="1" ht="15">
      <c r="H400" s="11"/>
    </row>
    <row r="401" s="10" customFormat="1" ht="15">
      <c r="H401" s="11"/>
    </row>
    <row r="402" s="10" customFormat="1" ht="15">
      <c r="H402" s="11"/>
    </row>
    <row r="403" s="10" customFormat="1" ht="15">
      <c r="H403" s="11"/>
    </row>
    <row r="404" s="10" customFormat="1" ht="15">
      <c r="H404" s="11"/>
    </row>
    <row r="405" s="10" customFormat="1" ht="15">
      <c r="H405" s="11"/>
    </row>
    <row r="406" s="10" customFormat="1" ht="15">
      <c r="H406" s="11"/>
    </row>
    <row r="407" s="10" customFormat="1" ht="15">
      <c r="H407" s="11"/>
    </row>
    <row r="408" s="10" customFormat="1" ht="15">
      <c r="H408" s="11"/>
    </row>
    <row r="409" s="10" customFormat="1" ht="15">
      <c r="H409" s="11"/>
    </row>
    <row r="410" s="10" customFormat="1" ht="15">
      <c r="H410" s="11"/>
    </row>
    <row r="411" s="10" customFormat="1" ht="15">
      <c r="H411" s="11"/>
    </row>
    <row r="412" s="10" customFormat="1" ht="15">
      <c r="H412" s="11"/>
    </row>
    <row r="413" s="10" customFormat="1" ht="15">
      <c r="H413" s="11"/>
    </row>
    <row r="414" s="10" customFormat="1" ht="15">
      <c r="H414" s="11"/>
    </row>
    <row r="415" s="10" customFormat="1" ht="15">
      <c r="H415" s="11"/>
    </row>
    <row r="416" s="10" customFormat="1" ht="15">
      <c r="H416" s="11"/>
    </row>
    <row r="417" s="10" customFormat="1" ht="15">
      <c r="H417" s="11"/>
    </row>
    <row r="418" s="10" customFormat="1" ht="15">
      <c r="H418" s="11"/>
    </row>
    <row r="419" s="10" customFormat="1" ht="15">
      <c r="H419" s="11"/>
    </row>
    <row r="420" s="10" customFormat="1" ht="15">
      <c r="H420" s="11"/>
    </row>
    <row r="421" s="10" customFormat="1" ht="15">
      <c r="H421" s="11"/>
    </row>
    <row r="422" s="10" customFormat="1" ht="15">
      <c r="H422" s="11"/>
    </row>
    <row r="423" s="10" customFormat="1" ht="15">
      <c r="H423" s="11"/>
    </row>
    <row r="424" s="10" customFormat="1" ht="15">
      <c r="H424" s="11"/>
    </row>
    <row r="425" s="10" customFormat="1" ht="15">
      <c r="H425" s="11"/>
    </row>
    <row r="426" s="10" customFormat="1" ht="15">
      <c r="H426" s="11"/>
    </row>
    <row r="427" s="10" customFormat="1" ht="15">
      <c r="H427" s="11"/>
    </row>
    <row r="428" s="10" customFormat="1" ht="15">
      <c r="H428" s="11"/>
    </row>
    <row r="429" s="10" customFormat="1" ht="15">
      <c r="H429" s="11"/>
    </row>
    <row r="430" s="10" customFormat="1" ht="15">
      <c r="H430" s="11"/>
    </row>
    <row r="431" s="10" customFormat="1" ht="15">
      <c r="H431" s="11"/>
    </row>
    <row r="432" s="10" customFormat="1" ht="15">
      <c r="H432" s="11"/>
    </row>
    <row r="433" s="10" customFormat="1" ht="15">
      <c r="H433" s="11"/>
    </row>
    <row r="434" s="10" customFormat="1" ht="15">
      <c r="H434" s="11"/>
    </row>
    <row r="435" s="10" customFormat="1" ht="15">
      <c r="H435" s="11"/>
    </row>
    <row r="436" s="10" customFormat="1" ht="15">
      <c r="H436" s="11"/>
    </row>
    <row r="437" s="10" customFormat="1" ht="15">
      <c r="H437" s="11"/>
    </row>
    <row r="438" s="10" customFormat="1" ht="15">
      <c r="H438" s="11"/>
    </row>
    <row r="439" s="10" customFormat="1" ht="15">
      <c r="H439" s="11"/>
    </row>
    <row r="440" s="10" customFormat="1" ht="15">
      <c r="H440" s="11"/>
    </row>
    <row r="441" s="10" customFormat="1" ht="15">
      <c r="H441" s="11"/>
    </row>
    <row r="442" s="10" customFormat="1" ht="15">
      <c r="H442" s="11"/>
    </row>
    <row r="443" s="10" customFormat="1" ht="15">
      <c r="H443" s="11"/>
    </row>
    <row r="444" s="10" customFormat="1" ht="15">
      <c r="H444" s="11"/>
    </row>
    <row r="445" s="10" customFormat="1" ht="15">
      <c r="H445" s="11"/>
    </row>
    <row r="446" s="10" customFormat="1" ht="15">
      <c r="H446" s="11"/>
    </row>
    <row r="447" s="10" customFormat="1" ht="15">
      <c r="H447" s="11"/>
    </row>
    <row r="448" s="10" customFormat="1" ht="15">
      <c r="H448" s="11"/>
    </row>
    <row r="449" s="10" customFormat="1" ht="15">
      <c r="H449" s="11"/>
    </row>
    <row r="450" s="10" customFormat="1" ht="15">
      <c r="H450" s="11"/>
    </row>
    <row r="451" s="10" customFormat="1" ht="15">
      <c r="H451" s="11"/>
    </row>
    <row r="452" s="10" customFormat="1" ht="15">
      <c r="H452" s="11"/>
    </row>
    <row r="453" s="10" customFormat="1" ht="15">
      <c r="H453" s="11"/>
    </row>
    <row r="454" s="10" customFormat="1" ht="15">
      <c r="H454" s="11"/>
    </row>
    <row r="455" s="10" customFormat="1" ht="15">
      <c r="H455" s="11"/>
    </row>
    <row r="456" s="10" customFormat="1" ht="15">
      <c r="H456" s="11"/>
    </row>
    <row r="457" s="10" customFormat="1" ht="15">
      <c r="H457" s="11"/>
    </row>
    <row r="458" s="10" customFormat="1" ht="15">
      <c r="H458" s="11"/>
    </row>
    <row r="459" s="10" customFormat="1" ht="15">
      <c r="H459" s="11"/>
    </row>
    <row r="460" s="10" customFormat="1" ht="15">
      <c r="H460" s="11"/>
    </row>
    <row r="461" s="10" customFormat="1" ht="15">
      <c r="H461" s="11"/>
    </row>
    <row r="462" s="10" customFormat="1" ht="15">
      <c r="H462" s="11"/>
    </row>
    <row r="463" s="10" customFormat="1" ht="15">
      <c r="H463" s="11"/>
    </row>
    <row r="464" s="10" customFormat="1" ht="15">
      <c r="H464" s="11"/>
    </row>
    <row r="465" s="10" customFormat="1" ht="15">
      <c r="H465" s="11"/>
    </row>
    <row r="466" s="10" customFormat="1" ht="15">
      <c r="H466" s="11"/>
    </row>
    <row r="467" s="10" customFormat="1" ht="15">
      <c r="H467" s="11"/>
    </row>
    <row r="468" s="10" customFormat="1" ht="15">
      <c r="H468" s="11"/>
    </row>
    <row r="469" s="10" customFormat="1" ht="15">
      <c r="H469" s="11"/>
    </row>
    <row r="470" s="10" customFormat="1" ht="15">
      <c r="H470" s="11"/>
    </row>
    <row r="471" s="10" customFormat="1" ht="15">
      <c r="H471" s="11"/>
    </row>
    <row r="472" s="10" customFormat="1" ht="15">
      <c r="H472" s="11"/>
    </row>
    <row r="473" s="10" customFormat="1" ht="15">
      <c r="H473" s="11"/>
    </row>
    <row r="474" s="10" customFormat="1" ht="15">
      <c r="H474" s="11"/>
    </row>
    <row r="475" s="10" customFormat="1" ht="15">
      <c r="H475" s="11"/>
    </row>
    <row r="476" s="10" customFormat="1" ht="15">
      <c r="H476" s="11"/>
    </row>
    <row r="477" s="10" customFormat="1" ht="15">
      <c r="H477" s="11"/>
    </row>
    <row r="478" s="10" customFormat="1" ht="15">
      <c r="H478" s="11"/>
    </row>
    <row r="479" s="10" customFormat="1" ht="15">
      <c r="H479" s="11"/>
    </row>
    <row r="480" s="10" customFormat="1" ht="15">
      <c r="H480" s="11"/>
    </row>
    <row r="481" s="10" customFormat="1" ht="15">
      <c r="H481" s="11"/>
    </row>
    <row r="482" s="10" customFormat="1" ht="15">
      <c r="H482" s="11"/>
    </row>
    <row r="483" s="10" customFormat="1" ht="15">
      <c r="H483" s="11"/>
    </row>
    <row r="484" s="10" customFormat="1" ht="15">
      <c r="H484" s="11"/>
    </row>
    <row r="485" s="10" customFormat="1" ht="15">
      <c r="H485" s="11"/>
    </row>
    <row r="486" s="10" customFormat="1" ht="15">
      <c r="H486" s="11"/>
    </row>
    <row r="487" s="10" customFormat="1" ht="15">
      <c r="H487" s="11"/>
    </row>
    <row r="488" s="10" customFormat="1" ht="15">
      <c r="H488" s="11"/>
    </row>
    <row r="489" s="10" customFormat="1" ht="15">
      <c r="H489" s="11"/>
    </row>
    <row r="490" s="10" customFormat="1" ht="15">
      <c r="H490" s="11"/>
    </row>
    <row r="491" s="10" customFormat="1" ht="15">
      <c r="H491" s="11"/>
    </row>
    <row r="492" s="10" customFormat="1" ht="15">
      <c r="H492" s="11"/>
    </row>
    <row r="493" s="10" customFormat="1" ht="15">
      <c r="H493" s="11"/>
    </row>
    <row r="494" s="10" customFormat="1" ht="15">
      <c r="H494" s="11"/>
    </row>
    <row r="495" s="10" customFormat="1" ht="15">
      <c r="H495" s="11"/>
    </row>
    <row r="496" s="10" customFormat="1" ht="15">
      <c r="H496" s="11"/>
    </row>
    <row r="497" s="10" customFormat="1" ht="15">
      <c r="H497" s="11"/>
    </row>
    <row r="498" s="10" customFormat="1" ht="15">
      <c r="H498" s="11"/>
    </row>
    <row r="499" s="10" customFormat="1" ht="15">
      <c r="H499" s="11"/>
    </row>
    <row r="500" s="10" customFormat="1" ht="15">
      <c r="H500" s="11"/>
    </row>
    <row r="501" s="10" customFormat="1" ht="15">
      <c r="H501" s="11"/>
    </row>
    <row r="502" s="10" customFormat="1" ht="15">
      <c r="H502" s="11"/>
    </row>
    <row r="503" s="10" customFormat="1" ht="15">
      <c r="H503" s="11"/>
    </row>
    <row r="504" s="10" customFormat="1" ht="15">
      <c r="H504" s="11"/>
    </row>
    <row r="505" s="10" customFormat="1" ht="15">
      <c r="H505" s="11"/>
    </row>
    <row r="506" s="10" customFormat="1" ht="15">
      <c r="H506" s="11"/>
    </row>
    <row r="507" s="10" customFormat="1" ht="15">
      <c r="H507" s="11"/>
    </row>
    <row r="508" s="10" customFormat="1" ht="15">
      <c r="H508" s="11"/>
    </row>
    <row r="509" s="10" customFormat="1" ht="15">
      <c r="H509" s="11"/>
    </row>
    <row r="510" s="10" customFormat="1" ht="15">
      <c r="H510" s="11"/>
    </row>
    <row r="511" s="10" customFormat="1" ht="15">
      <c r="H511" s="11"/>
    </row>
    <row r="512" s="10" customFormat="1" ht="15">
      <c r="H512" s="11"/>
    </row>
    <row r="513" s="10" customFormat="1" ht="15">
      <c r="H513" s="11"/>
    </row>
    <row r="514" s="10" customFormat="1" ht="15">
      <c r="H514" s="11"/>
    </row>
    <row r="515" s="10" customFormat="1" ht="15">
      <c r="H515" s="11"/>
    </row>
    <row r="516" s="10" customFormat="1" ht="15">
      <c r="H516" s="11"/>
    </row>
    <row r="517" s="10" customFormat="1" ht="15">
      <c r="H517" s="11"/>
    </row>
    <row r="518" s="10" customFormat="1" ht="15">
      <c r="H518" s="11"/>
    </row>
    <row r="519" s="10" customFormat="1" ht="15">
      <c r="H519" s="11"/>
    </row>
    <row r="520" s="10" customFormat="1" ht="15">
      <c r="H520" s="11"/>
    </row>
    <row r="521" s="10" customFormat="1" ht="15">
      <c r="H521" s="11"/>
    </row>
    <row r="522" s="10" customFormat="1" ht="15">
      <c r="H522" s="11"/>
    </row>
    <row r="523" s="10" customFormat="1" ht="15">
      <c r="H523" s="11"/>
    </row>
    <row r="524" s="10" customFormat="1" ht="15">
      <c r="H524" s="11"/>
    </row>
    <row r="525" s="10" customFormat="1" ht="15">
      <c r="H525" s="11"/>
    </row>
    <row r="526" s="10" customFormat="1" ht="15">
      <c r="H526" s="11"/>
    </row>
    <row r="527" s="10" customFormat="1" ht="15">
      <c r="H527" s="11"/>
    </row>
    <row r="528" s="10" customFormat="1" ht="15">
      <c r="H528" s="11"/>
    </row>
    <row r="529" s="10" customFormat="1" ht="15">
      <c r="H529" s="11"/>
    </row>
    <row r="530" s="10" customFormat="1" ht="15">
      <c r="H530" s="11"/>
    </row>
    <row r="531" s="10" customFormat="1" ht="15">
      <c r="H531" s="11"/>
    </row>
    <row r="532" s="10" customFormat="1" ht="15">
      <c r="H532" s="11"/>
    </row>
    <row r="533" s="10" customFormat="1" ht="15">
      <c r="H533" s="11"/>
    </row>
    <row r="534" s="10" customFormat="1" ht="15">
      <c r="H534" s="11"/>
    </row>
    <row r="535" s="10" customFormat="1" ht="15">
      <c r="H535" s="11"/>
    </row>
    <row r="536" s="10" customFormat="1" ht="15">
      <c r="H536" s="11"/>
    </row>
    <row r="537" s="10" customFormat="1" ht="15">
      <c r="H537" s="11"/>
    </row>
    <row r="538" s="10" customFormat="1" ht="15">
      <c r="H538" s="11"/>
    </row>
    <row r="539" s="10" customFormat="1" ht="15">
      <c r="H539" s="11"/>
    </row>
    <row r="540" s="10" customFormat="1" ht="15">
      <c r="H540" s="11"/>
    </row>
    <row r="541" s="10" customFormat="1" ht="15">
      <c r="H541" s="11"/>
    </row>
    <row r="542" s="10" customFormat="1" ht="15">
      <c r="H542" s="11"/>
    </row>
    <row r="543" s="10" customFormat="1" ht="15">
      <c r="H543" s="11"/>
    </row>
    <row r="544" s="10" customFormat="1" ht="15">
      <c r="H544" s="11"/>
    </row>
    <row r="545" s="10" customFormat="1" ht="15">
      <c r="H545" s="11"/>
    </row>
    <row r="546" s="10" customFormat="1" ht="15">
      <c r="H546" s="11"/>
    </row>
    <row r="547" s="10" customFormat="1" ht="15">
      <c r="H547" s="11"/>
    </row>
    <row r="548" s="10" customFormat="1" ht="15">
      <c r="H548" s="11"/>
    </row>
    <row r="549" s="10" customFormat="1" ht="15">
      <c r="H549" s="11"/>
    </row>
    <row r="550" s="10" customFormat="1" ht="15">
      <c r="H550" s="11"/>
    </row>
    <row r="551" s="10" customFormat="1" ht="15">
      <c r="H551" s="11"/>
    </row>
    <row r="552" s="10" customFormat="1" ht="15">
      <c r="H552" s="11"/>
    </row>
    <row r="553" s="10" customFormat="1" ht="15">
      <c r="H553" s="11"/>
    </row>
    <row r="554" s="10" customFormat="1" ht="15">
      <c r="H554" s="11"/>
    </row>
    <row r="555" s="10" customFormat="1" ht="15">
      <c r="H555" s="11"/>
    </row>
    <row r="556" s="10" customFormat="1" ht="15">
      <c r="H556" s="11"/>
    </row>
    <row r="557" s="10" customFormat="1" ht="15">
      <c r="H557" s="11"/>
    </row>
    <row r="558" s="10" customFormat="1" ht="15">
      <c r="H558" s="11"/>
    </row>
    <row r="559" s="10" customFormat="1" ht="15">
      <c r="H559" s="11"/>
    </row>
    <row r="560" s="10" customFormat="1" ht="15">
      <c r="H560" s="11"/>
    </row>
    <row r="561" s="10" customFormat="1" ht="15">
      <c r="H561" s="11"/>
    </row>
    <row r="562" s="10" customFormat="1" ht="15">
      <c r="H562" s="11"/>
    </row>
    <row r="563" s="10" customFormat="1" ht="15">
      <c r="H563" s="11"/>
    </row>
    <row r="564" s="10" customFormat="1" ht="15">
      <c r="H564" s="11"/>
    </row>
    <row r="565" s="10" customFormat="1" ht="15">
      <c r="H565" s="11"/>
    </row>
    <row r="566" s="10" customFormat="1" ht="15">
      <c r="H566" s="11"/>
    </row>
    <row r="567" s="10" customFormat="1" ht="15">
      <c r="H567" s="11"/>
    </row>
    <row r="568" s="10" customFormat="1" ht="15">
      <c r="H568" s="11"/>
    </row>
    <row r="569" s="10" customFormat="1" ht="15">
      <c r="H569" s="11"/>
    </row>
    <row r="570" s="10" customFormat="1" ht="15">
      <c r="H570" s="11"/>
    </row>
    <row r="571" s="10" customFormat="1" ht="15">
      <c r="H571" s="11"/>
    </row>
    <row r="572" s="10" customFormat="1" ht="15">
      <c r="H572" s="11"/>
    </row>
    <row r="573" s="10" customFormat="1" ht="15">
      <c r="H573" s="11"/>
    </row>
    <row r="574" s="10" customFormat="1" ht="15">
      <c r="H574" s="11"/>
    </row>
    <row r="575" s="10" customFormat="1" ht="15">
      <c r="H575" s="11"/>
    </row>
    <row r="576" s="10" customFormat="1" ht="15">
      <c r="H576" s="11"/>
    </row>
    <row r="577" s="10" customFormat="1" ht="15">
      <c r="H577" s="11"/>
    </row>
    <row r="578" s="10" customFormat="1" ht="15">
      <c r="H578" s="11"/>
    </row>
    <row r="579" s="10" customFormat="1" ht="15">
      <c r="H579" s="11"/>
    </row>
    <row r="580" s="10" customFormat="1" ht="15">
      <c r="H580" s="11"/>
    </row>
    <row r="581" s="10" customFormat="1" ht="15">
      <c r="H581" s="11"/>
    </row>
    <row r="582" s="10" customFormat="1" ht="15">
      <c r="H582" s="11"/>
    </row>
    <row r="583" s="10" customFormat="1" ht="15">
      <c r="H583" s="11"/>
    </row>
    <row r="584" s="10" customFormat="1" ht="15">
      <c r="H584" s="11"/>
    </row>
    <row r="585" s="10" customFormat="1" ht="15">
      <c r="H585" s="11"/>
    </row>
    <row r="586" s="10" customFormat="1" ht="15">
      <c r="H586" s="11"/>
    </row>
    <row r="587" s="10" customFormat="1" ht="15">
      <c r="H587" s="11"/>
    </row>
    <row r="588" s="10" customFormat="1" ht="15">
      <c r="H588" s="11"/>
    </row>
    <row r="589" s="10" customFormat="1" ht="15">
      <c r="H589" s="11"/>
    </row>
    <row r="590" s="10" customFormat="1" ht="15">
      <c r="H590" s="11"/>
    </row>
    <row r="591" s="10" customFormat="1" ht="15">
      <c r="H591" s="11"/>
    </row>
    <row r="592" s="10" customFormat="1" ht="15">
      <c r="H592" s="11"/>
    </row>
    <row r="593" s="10" customFormat="1" ht="15">
      <c r="H593" s="11"/>
    </row>
    <row r="594" s="10" customFormat="1" ht="15">
      <c r="H594" s="11"/>
    </row>
    <row r="595" s="10" customFormat="1" ht="15">
      <c r="H595" s="11"/>
    </row>
    <row r="596" s="10" customFormat="1" ht="15">
      <c r="H596" s="11"/>
    </row>
    <row r="597" s="10" customFormat="1" ht="15">
      <c r="H597" s="11"/>
    </row>
    <row r="598" s="10" customFormat="1" ht="15">
      <c r="H598" s="11"/>
    </row>
    <row r="599" s="10" customFormat="1" ht="15">
      <c r="H599" s="11"/>
    </row>
    <row r="600" s="10" customFormat="1" ht="15">
      <c r="H600" s="11"/>
    </row>
    <row r="601" s="10" customFormat="1" ht="15">
      <c r="H601" s="11"/>
    </row>
    <row r="602" s="10" customFormat="1" ht="15">
      <c r="H602" s="11"/>
    </row>
    <row r="603" s="10" customFormat="1" ht="15">
      <c r="H603" s="11"/>
    </row>
    <row r="604" s="10" customFormat="1" ht="15">
      <c r="H604" s="11"/>
    </row>
    <row r="605" s="10" customFormat="1" ht="15">
      <c r="H605" s="11"/>
    </row>
    <row r="606" s="10" customFormat="1" ht="15">
      <c r="H606" s="11"/>
    </row>
    <row r="607" s="10" customFormat="1" ht="15">
      <c r="H607" s="11"/>
    </row>
    <row r="608" s="10" customFormat="1" ht="15">
      <c r="H608" s="11"/>
    </row>
    <row r="609" s="10" customFormat="1" ht="15">
      <c r="H609" s="11"/>
    </row>
    <row r="610" s="10" customFormat="1" ht="15">
      <c r="H610" s="11"/>
    </row>
    <row r="611" s="10" customFormat="1" ht="15">
      <c r="H611" s="11"/>
    </row>
    <row r="612" s="10" customFormat="1" ht="15">
      <c r="H612" s="11"/>
    </row>
    <row r="613" s="10" customFormat="1" ht="15">
      <c r="H613" s="11"/>
    </row>
    <row r="614" s="10" customFormat="1" ht="15">
      <c r="H614" s="11"/>
    </row>
    <row r="615" s="10" customFormat="1" ht="15">
      <c r="H615" s="11"/>
    </row>
    <row r="616" s="10" customFormat="1" ht="15">
      <c r="H616" s="11"/>
    </row>
    <row r="617" s="10" customFormat="1" ht="15">
      <c r="H617" s="11"/>
    </row>
    <row r="618" s="10" customFormat="1" ht="15">
      <c r="H618" s="11"/>
    </row>
    <row r="619" s="10" customFormat="1" ht="15">
      <c r="H619" s="11"/>
    </row>
    <row r="620" s="10" customFormat="1" ht="15">
      <c r="H620" s="11"/>
    </row>
    <row r="621" s="10" customFormat="1" ht="15">
      <c r="H621" s="11"/>
    </row>
    <row r="622" s="10" customFormat="1" ht="15">
      <c r="H622" s="11"/>
    </row>
    <row r="623" s="10" customFormat="1" ht="15">
      <c r="H623" s="11"/>
    </row>
    <row r="624" s="10" customFormat="1" ht="15">
      <c r="H624" s="11"/>
    </row>
    <row r="625" s="10" customFormat="1" ht="15">
      <c r="H625" s="11"/>
    </row>
    <row r="626" s="10" customFormat="1" ht="15">
      <c r="H626" s="11"/>
    </row>
    <row r="627" s="10" customFormat="1" ht="15">
      <c r="H627" s="11"/>
    </row>
    <row r="628" s="10" customFormat="1" ht="15">
      <c r="H628" s="11"/>
    </row>
    <row r="629" s="10" customFormat="1" ht="15">
      <c r="H629" s="11"/>
    </row>
    <row r="630" s="10" customFormat="1" ht="15">
      <c r="H630" s="11"/>
    </row>
    <row r="631" s="10" customFormat="1" ht="15">
      <c r="H631" s="11"/>
    </row>
    <row r="632" s="10" customFormat="1" ht="15">
      <c r="H632" s="11"/>
    </row>
    <row r="633" s="10" customFormat="1" ht="15">
      <c r="H633" s="11"/>
    </row>
    <row r="634" s="10" customFormat="1" ht="15">
      <c r="H634" s="11"/>
    </row>
    <row r="635" s="10" customFormat="1" ht="15">
      <c r="H635" s="11"/>
    </row>
    <row r="636" s="10" customFormat="1" ht="15">
      <c r="H636" s="11"/>
    </row>
    <row r="637" s="10" customFormat="1" ht="15">
      <c r="H637" s="11"/>
    </row>
    <row r="638" s="10" customFormat="1" ht="15">
      <c r="H638" s="11"/>
    </row>
    <row r="639" s="10" customFormat="1" ht="15">
      <c r="H639" s="11"/>
    </row>
    <row r="640" s="10" customFormat="1" ht="15">
      <c r="H640" s="11"/>
    </row>
    <row r="641" s="10" customFormat="1" ht="15">
      <c r="H641" s="11"/>
    </row>
    <row r="642" s="10" customFormat="1" ht="15">
      <c r="H642" s="11"/>
    </row>
    <row r="643" s="10" customFormat="1" ht="15">
      <c r="H643" s="11"/>
    </row>
    <row r="644" s="10" customFormat="1" ht="15">
      <c r="H644" s="11"/>
    </row>
    <row r="645" s="10" customFormat="1" ht="15">
      <c r="H645" s="11"/>
    </row>
    <row r="646" s="10" customFormat="1" ht="15">
      <c r="H646" s="11"/>
    </row>
    <row r="647" s="10" customFormat="1" ht="15">
      <c r="H647" s="11"/>
    </row>
    <row r="648" s="10" customFormat="1" ht="15">
      <c r="H648" s="11"/>
    </row>
    <row r="649" s="10" customFormat="1" ht="15">
      <c r="H649" s="11"/>
    </row>
    <row r="650" s="10" customFormat="1" ht="15">
      <c r="H650" s="11"/>
    </row>
    <row r="651" s="10" customFormat="1" ht="15">
      <c r="H651" s="11"/>
    </row>
    <row r="652" s="10" customFormat="1" ht="15">
      <c r="H652" s="11"/>
    </row>
    <row r="653" s="10" customFormat="1" ht="15">
      <c r="H653" s="11"/>
    </row>
    <row r="654" s="10" customFormat="1" ht="15">
      <c r="H654" s="11"/>
    </row>
    <row r="655" s="10" customFormat="1" ht="15">
      <c r="H655" s="11"/>
    </row>
    <row r="656" s="10" customFormat="1" ht="15">
      <c r="H656" s="11"/>
    </row>
    <row r="657" s="10" customFormat="1" ht="15">
      <c r="H657" s="11"/>
    </row>
    <row r="658" s="10" customFormat="1" ht="15">
      <c r="H658" s="11"/>
    </row>
    <row r="659" s="10" customFormat="1" ht="15">
      <c r="H659" s="11"/>
    </row>
    <row r="660" s="10" customFormat="1" ht="15">
      <c r="H660" s="11"/>
    </row>
    <row r="661" s="10" customFormat="1" ht="15">
      <c r="H661" s="11"/>
    </row>
    <row r="662" s="10" customFormat="1" ht="15">
      <c r="H662" s="11"/>
    </row>
    <row r="663" s="10" customFormat="1" ht="15">
      <c r="H663" s="11"/>
    </row>
    <row r="664" s="10" customFormat="1" ht="15">
      <c r="H664" s="11"/>
    </row>
    <row r="665" s="10" customFormat="1" ht="15">
      <c r="H665" s="11"/>
    </row>
    <row r="666" s="10" customFormat="1" ht="15">
      <c r="H666" s="11"/>
    </row>
    <row r="667" s="10" customFormat="1" ht="15">
      <c r="H667" s="11"/>
    </row>
    <row r="668" s="10" customFormat="1" ht="15">
      <c r="H668" s="11"/>
    </row>
    <row r="669" s="10" customFormat="1" ht="15">
      <c r="H669" s="11"/>
    </row>
    <row r="670" s="10" customFormat="1" ht="15">
      <c r="H670" s="11"/>
    </row>
    <row r="671" s="10" customFormat="1" ht="15">
      <c r="H671" s="11"/>
    </row>
    <row r="672" s="10" customFormat="1" ht="15">
      <c r="H672" s="11"/>
    </row>
    <row r="673" s="10" customFormat="1" ht="15">
      <c r="H673" s="11"/>
    </row>
    <row r="674" s="10" customFormat="1" ht="15">
      <c r="H674" s="11"/>
    </row>
    <row r="675" s="10" customFormat="1" ht="15">
      <c r="H675" s="11"/>
    </row>
    <row r="676" s="10" customFormat="1" ht="15">
      <c r="H676" s="11"/>
    </row>
    <row r="677" s="10" customFormat="1" ht="15">
      <c r="H677" s="11"/>
    </row>
    <row r="678" s="10" customFormat="1" ht="15">
      <c r="H678" s="11"/>
    </row>
    <row r="679" s="10" customFormat="1" ht="15">
      <c r="H679" s="11"/>
    </row>
    <row r="680" s="10" customFormat="1" ht="15">
      <c r="H680" s="11"/>
    </row>
    <row r="681" s="10" customFormat="1" ht="15">
      <c r="H681" s="11"/>
    </row>
    <row r="682" s="10" customFormat="1" ht="15">
      <c r="H682" s="11"/>
    </row>
    <row r="683" s="10" customFormat="1" ht="15">
      <c r="H683" s="11"/>
    </row>
    <row r="684" s="10" customFormat="1" ht="15">
      <c r="H684" s="11"/>
    </row>
    <row r="685" s="10" customFormat="1" ht="15">
      <c r="H685" s="11"/>
    </row>
    <row r="686" s="10" customFormat="1" ht="15">
      <c r="H686" s="11"/>
    </row>
    <row r="687" s="10" customFormat="1" ht="15">
      <c r="H687" s="11"/>
    </row>
    <row r="688" s="10" customFormat="1" ht="15">
      <c r="H688" s="11"/>
    </row>
    <row r="689" s="10" customFormat="1" ht="15">
      <c r="H689" s="11"/>
    </row>
    <row r="690" s="10" customFormat="1" ht="15">
      <c r="H690" s="11"/>
    </row>
    <row r="691" s="10" customFormat="1" ht="15">
      <c r="H691" s="11"/>
    </row>
    <row r="692" s="10" customFormat="1" ht="15">
      <c r="H692" s="11"/>
    </row>
    <row r="693" s="10" customFormat="1" ht="15">
      <c r="H693" s="11"/>
    </row>
    <row r="694" s="10" customFormat="1" ht="15">
      <c r="H694" s="11"/>
    </row>
    <row r="695" s="10" customFormat="1" ht="15">
      <c r="H695" s="11"/>
    </row>
    <row r="696" s="10" customFormat="1" ht="15">
      <c r="H696" s="11"/>
    </row>
    <row r="697" s="10" customFormat="1" ht="15">
      <c r="H697" s="11"/>
    </row>
    <row r="698" s="10" customFormat="1" ht="15">
      <c r="H698" s="11"/>
    </row>
    <row r="699" s="10" customFormat="1" ht="15">
      <c r="H699" s="11"/>
    </row>
    <row r="700" s="10" customFormat="1" ht="15">
      <c r="H700" s="11"/>
    </row>
    <row r="701" s="10" customFormat="1" ht="15">
      <c r="H701" s="11"/>
    </row>
    <row r="702" s="10" customFormat="1" ht="15">
      <c r="H702" s="11"/>
    </row>
    <row r="703" s="10" customFormat="1" ht="15">
      <c r="H703" s="11"/>
    </row>
    <row r="704" s="10" customFormat="1" ht="15">
      <c r="H704" s="11"/>
    </row>
    <row r="705" s="10" customFormat="1" ht="15">
      <c r="H705" s="11"/>
    </row>
    <row r="706" s="10" customFormat="1" ht="15">
      <c r="H706" s="11"/>
    </row>
    <row r="707" s="10" customFormat="1" ht="15">
      <c r="H707" s="11"/>
    </row>
    <row r="708" s="10" customFormat="1" ht="15">
      <c r="H708" s="11"/>
    </row>
    <row r="709" s="10" customFormat="1" ht="15">
      <c r="H709" s="11"/>
    </row>
    <row r="710" s="10" customFormat="1" ht="15">
      <c r="H710" s="11"/>
    </row>
    <row r="711" s="10" customFormat="1" ht="15">
      <c r="H711" s="11"/>
    </row>
    <row r="712" s="10" customFormat="1" ht="15">
      <c r="H712" s="11"/>
    </row>
    <row r="713" s="10" customFormat="1" ht="15">
      <c r="H713" s="11"/>
    </row>
    <row r="714" s="10" customFormat="1" ht="15">
      <c r="H714" s="11"/>
    </row>
    <row r="715" s="10" customFormat="1" ht="15">
      <c r="H715" s="11"/>
    </row>
    <row r="716" s="10" customFormat="1" ht="15">
      <c r="H716" s="11"/>
    </row>
    <row r="717" s="10" customFormat="1" ht="15">
      <c r="H717" s="11"/>
    </row>
    <row r="718" s="10" customFormat="1" ht="15">
      <c r="H718" s="11"/>
    </row>
    <row r="719" s="10" customFormat="1" ht="15">
      <c r="H719" s="11"/>
    </row>
    <row r="720" s="10" customFormat="1" ht="15">
      <c r="H720" s="11"/>
    </row>
    <row r="721" s="10" customFormat="1" ht="15">
      <c r="H721" s="11"/>
    </row>
    <row r="722" s="10" customFormat="1" ht="15">
      <c r="H722" s="11"/>
    </row>
    <row r="723" s="10" customFormat="1" ht="15">
      <c r="H723" s="11"/>
    </row>
    <row r="724" s="10" customFormat="1" ht="15">
      <c r="H724" s="11"/>
    </row>
    <row r="725" s="10" customFormat="1" ht="15">
      <c r="H725" s="11"/>
    </row>
    <row r="726" s="10" customFormat="1" ht="15">
      <c r="H726" s="11"/>
    </row>
    <row r="727" s="10" customFormat="1" ht="15">
      <c r="H727" s="11"/>
    </row>
    <row r="728" s="10" customFormat="1" ht="15">
      <c r="H728" s="11"/>
    </row>
    <row r="729" s="10" customFormat="1" ht="15">
      <c r="H729" s="11"/>
    </row>
    <row r="730" s="10" customFormat="1" ht="15">
      <c r="H730" s="11"/>
    </row>
    <row r="731" s="10" customFormat="1" ht="15">
      <c r="H731" s="11"/>
    </row>
    <row r="732" s="10" customFormat="1" ht="15">
      <c r="H732" s="11"/>
    </row>
    <row r="733" s="10" customFormat="1" ht="15">
      <c r="H733" s="11"/>
    </row>
    <row r="734" s="10" customFormat="1" ht="15">
      <c r="H734" s="11"/>
    </row>
    <row r="735" s="10" customFormat="1" ht="15">
      <c r="H735" s="11"/>
    </row>
    <row r="736" s="10" customFormat="1" ht="15">
      <c r="H736" s="11"/>
    </row>
    <row r="737" s="10" customFormat="1" ht="15">
      <c r="H737" s="11"/>
    </row>
    <row r="738" s="10" customFormat="1" ht="15">
      <c r="H738" s="11"/>
    </row>
    <row r="739" s="10" customFormat="1" ht="15">
      <c r="H739" s="11"/>
    </row>
    <row r="740" s="10" customFormat="1" ht="15">
      <c r="H740" s="11"/>
    </row>
    <row r="741" s="10" customFormat="1" ht="15">
      <c r="H741" s="11"/>
    </row>
    <row r="742" s="10" customFormat="1" ht="15">
      <c r="H742" s="11"/>
    </row>
    <row r="743" s="10" customFormat="1" ht="15">
      <c r="H743" s="11"/>
    </row>
    <row r="744" s="10" customFormat="1" ht="15">
      <c r="H744" s="11"/>
    </row>
    <row r="745" s="10" customFormat="1" ht="15">
      <c r="H745" s="11"/>
    </row>
    <row r="746" s="10" customFormat="1" ht="15">
      <c r="H746" s="11"/>
    </row>
    <row r="747" s="10" customFormat="1" ht="15">
      <c r="H747" s="11"/>
    </row>
    <row r="748" s="10" customFormat="1" ht="15">
      <c r="H748" s="11"/>
    </row>
    <row r="749" s="10" customFormat="1" ht="15">
      <c r="H749" s="11"/>
    </row>
    <row r="750" s="10" customFormat="1" ht="15">
      <c r="H750" s="11"/>
    </row>
    <row r="751" s="10" customFormat="1" ht="15">
      <c r="H751" s="11"/>
    </row>
    <row r="752" s="10" customFormat="1" ht="15">
      <c r="H752" s="11"/>
    </row>
    <row r="753" s="10" customFormat="1" ht="15">
      <c r="H753" s="11"/>
    </row>
    <row r="754" s="10" customFormat="1" ht="15">
      <c r="H754" s="11"/>
    </row>
    <row r="755" s="10" customFormat="1" ht="15">
      <c r="H755" s="11"/>
    </row>
    <row r="756" s="10" customFormat="1" ht="15">
      <c r="H756" s="11"/>
    </row>
    <row r="757" s="10" customFormat="1" ht="15">
      <c r="H757" s="11"/>
    </row>
    <row r="758" s="10" customFormat="1" ht="15">
      <c r="H758" s="11"/>
    </row>
    <row r="759" s="10" customFormat="1" ht="15">
      <c r="H759" s="11"/>
    </row>
    <row r="760" s="10" customFormat="1" ht="15">
      <c r="H760" s="11"/>
    </row>
    <row r="761" s="10" customFormat="1" ht="15">
      <c r="H761" s="11"/>
    </row>
    <row r="762" s="10" customFormat="1" ht="15">
      <c r="H762" s="11"/>
    </row>
    <row r="763" s="10" customFormat="1" ht="15">
      <c r="H763" s="11"/>
    </row>
    <row r="764" s="10" customFormat="1" ht="15">
      <c r="H764" s="11"/>
    </row>
    <row r="765" s="10" customFormat="1" ht="15">
      <c r="H765" s="11"/>
    </row>
    <row r="766" s="10" customFormat="1" ht="15">
      <c r="H766" s="11"/>
    </row>
    <row r="767" s="10" customFormat="1" ht="15">
      <c r="H767" s="11"/>
    </row>
    <row r="768" s="10" customFormat="1" ht="15">
      <c r="H768" s="11"/>
    </row>
    <row r="769" s="10" customFormat="1" ht="15">
      <c r="H769" s="11"/>
    </row>
    <row r="770" s="10" customFormat="1" ht="15">
      <c r="H770" s="11"/>
    </row>
    <row r="771" s="10" customFormat="1" ht="15">
      <c r="H771" s="11"/>
    </row>
    <row r="772" s="10" customFormat="1" ht="15">
      <c r="H772" s="11"/>
    </row>
    <row r="773" s="10" customFormat="1" ht="15">
      <c r="H773" s="11"/>
    </row>
    <row r="774" s="10" customFormat="1" ht="15">
      <c r="H774" s="11"/>
    </row>
    <row r="775" s="10" customFormat="1" ht="15">
      <c r="H775" s="11"/>
    </row>
    <row r="776" s="10" customFormat="1" ht="15">
      <c r="H776" s="11"/>
    </row>
    <row r="777" s="10" customFormat="1" ht="15">
      <c r="H777" s="11"/>
    </row>
    <row r="778" s="10" customFormat="1" ht="15">
      <c r="H778" s="11"/>
    </row>
    <row r="779" s="10" customFormat="1" ht="15">
      <c r="H779" s="11"/>
    </row>
    <row r="780" s="10" customFormat="1" ht="15">
      <c r="H780" s="11"/>
    </row>
    <row r="781" s="10" customFormat="1" ht="15">
      <c r="H781" s="11"/>
    </row>
    <row r="782" s="10" customFormat="1" ht="15">
      <c r="H782" s="11"/>
    </row>
    <row r="783" s="10" customFormat="1" ht="15">
      <c r="H783" s="11"/>
    </row>
    <row r="784" s="10" customFormat="1" ht="15">
      <c r="H784" s="11"/>
    </row>
    <row r="785" s="10" customFormat="1" ht="15">
      <c r="H785" s="11"/>
    </row>
    <row r="786" s="10" customFormat="1" ht="15">
      <c r="H786" s="11"/>
    </row>
    <row r="787" s="10" customFormat="1" ht="15">
      <c r="H787" s="11"/>
    </row>
    <row r="788" s="10" customFormat="1" ht="15">
      <c r="H788" s="11"/>
    </row>
    <row r="789" s="10" customFormat="1" ht="15">
      <c r="H789" s="11"/>
    </row>
    <row r="790" s="10" customFormat="1" ht="15">
      <c r="H790" s="11"/>
    </row>
    <row r="791" s="10" customFormat="1" ht="15">
      <c r="H791" s="11"/>
    </row>
    <row r="792" s="10" customFormat="1" ht="15">
      <c r="H792" s="11"/>
    </row>
    <row r="793" s="10" customFormat="1" ht="15">
      <c r="H793" s="11"/>
    </row>
    <row r="794" s="10" customFormat="1" ht="15">
      <c r="H794" s="11"/>
    </row>
    <row r="795" s="10" customFormat="1" ht="15">
      <c r="H795" s="11"/>
    </row>
    <row r="796" s="10" customFormat="1" ht="15">
      <c r="H796" s="11"/>
    </row>
    <row r="797" s="10" customFormat="1" ht="15">
      <c r="H797" s="11"/>
    </row>
    <row r="798" s="10" customFormat="1" ht="15">
      <c r="H798" s="11"/>
    </row>
    <row r="799" s="10" customFormat="1" ht="15">
      <c r="H799" s="11"/>
    </row>
    <row r="800" s="10" customFormat="1" ht="15">
      <c r="H800" s="11"/>
    </row>
    <row r="801" s="10" customFormat="1" ht="15">
      <c r="H801" s="11"/>
    </row>
    <row r="802" s="10" customFormat="1" ht="15">
      <c r="H802" s="11"/>
    </row>
    <row r="803" s="10" customFormat="1" ht="15">
      <c r="H803" s="11"/>
    </row>
    <row r="804" s="10" customFormat="1" ht="15">
      <c r="H804" s="11"/>
    </row>
    <row r="805" s="10" customFormat="1" ht="15">
      <c r="H805" s="11"/>
    </row>
    <row r="806" s="10" customFormat="1" ht="15">
      <c r="H806" s="11"/>
    </row>
    <row r="807" s="10" customFormat="1" ht="15">
      <c r="H807" s="11"/>
    </row>
    <row r="808" s="10" customFormat="1" ht="15">
      <c r="H808" s="11"/>
    </row>
    <row r="809" s="10" customFormat="1" ht="15">
      <c r="H809" s="11"/>
    </row>
    <row r="810" s="10" customFormat="1" ht="15">
      <c r="H810" s="11"/>
    </row>
    <row r="811" s="10" customFormat="1" ht="15">
      <c r="H811" s="11"/>
    </row>
    <row r="812" s="10" customFormat="1" ht="15">
      <c r="H812" s="11"/>
    </row>
    <row r="813" s="10" customFormat="1" ht="15">
      <c r="H813" s="11"/>
    </row>
    <row r="814" s="10" customFormat="1" ht="15">
      <c r="H814" s="11"/>
    </row>
    <row r="815" s="10" customFormat="1" ht="15">
      <c r="H815" s="11"/>
    </row>
    <row r="816" s="10" customFormat="1" ht="15">
      <c r="H816" s="11"/>
    </row>
    <row r="817" s="10" customFormat="1" ht="15">
      <c r="H817" s="11"/>
    </row>
    <row r="818" s="10" customFormat="1" ht="15">
      <c r="H818" s="11"/>
    </row>
    <row r="819" s="10" customFormat="1" ht="15">
      <c r="H819" s="11"/>
    </row>
    <row r="820" s="10" customFormat="1" ht="15">
      <c r="H820" s="11"/>
    </row>
    <row r="821" s="10" customFormat="1" ht="15">
      <c r="H821" s="11"/>
    </row>
    <row r="822" s="10" customFormat="1" ht="15">
      <c r="H822" s="11"/>
    </row>
    <row r="823" s="10" customFormat="1" ht="15">
      <c r="H823" s="11"/>
    </row>
    <row r="824" s="10" customFormat="1" ht="15">
      <c r="H824" s="11"/>
    </row>
    <row r="825" s="10" customFormat="1" ht="15">
      <c r="H825" s="11"/>
    </row>
    <row r="826" s="10" customFormat="1" ht="15">
      <c r="H826" s="11"/>
    </row>
    <row r="827" s="10" customFormat="1" ht="15">
      <c r="H827" s="11"/>
    </row>
    <row r="828" s="10" customFormat="1" ht="15">
      <c r="H828" s="11"/>
    </row>
    <row r="829" s="10" customFormat="1" ht="15">
      <c r="H829" s="11"/>
    </row>
    <row r="830" s="10" customFormat="1" ht="15">
      <c r="H830" s="11"/>
    </row>
    <row r="831" s="10" customFormat="1" ht="15">
      <c r="H831" s="11"/>
    </row>
    <row r="832" s="10" customFormat="1" ht="15">
      <c r="H832" s="11"/>
    </row>
    <row r="833" s="10" customFormat="1" ht="15">
      <c r="H833" s="11"/>
    </row>
    <row r="834" s="10" customFormat="1" ht="15">
      <c r="H834" s="11"/>
    </row>
    <row r="835" s="10" customFormat="1" ht="15">
      <c r="H835" s="11"/>
    </row>
    <row r="836" s="10" customFormat="1" ht="15">
      <c r="H836" s="11"/>
    </row>
    <row r="837" s="10" customFormat="1" ht="15">
      <c r="H837" s="11"/>
    </row>
    <row r="838" s="10" customFormat="1" ht="15">
      <c r="H838" s="11"/>
    </row>
    <row r="839" s="10" customFormat="1" ht="15">
      <c r="H839" s="11"/>
    </row>
    <row r="840" s="10" customFormat="1" ht="15">
      <c r="H840" s="11"/>
    </row>
    <row r="841" s="10" customFormat="1" ht="15">
      <c r="H841" s="11"/>
    </row>
    <row r="842" s="10" customFormat="1" ht="15">
      <c r="H842" s="11"/>
    </row>
    <row r="843" s="10" customFormat="1" ht="15">
      <c r="H843" s="11"/>
    </row>
    <row r="844" s="10" customFormat="1" ht="15">
      <c r="H844" s="11"/>
    </row>
    <row r="845" s="10" customFormat="1" ht="15">
      <c r="H845" s="11"/>
    </row>
    <row r="846" s="10" customFormat="1" ht="15">
      <c r="H846" s="11"/>
    </row>
    <row r="847" s="10" customFormat="1" ht="15">
      <c r="H847" s="11"/>
    </row>
    <row r="848" s="10" customFormat="1" ht="15">
      <c r="H848" s="11"/>
    </row>
    <row r="849" s="10" customFormat="1" ht="15">
      <c r="H849" s="11"/>
    </row>
    <row r="850" s="10" customFormat="1" ht="15">
      <c r="H850" s="11"/>
    </row>
    <row r="851" s="10" customFormat="1" ht="15">
      <c r="H851" s="11"/>
    </row>
    <row r="852" s="10" customFormat="1" ht="15">
      <c r="H852" s="11"/>
    </row>
    <row r="853" s="10" customFormat="1" ht="15">
      <c r="H853" s="11"/>
    </row>
    <row r="854" s="10" customFormat="1" ht="15">
      <c r="H854" s="11"/>
    </row>
    <row r="855" s="10" customFormat="1" ht="15">
      <c r="H855" s="11"/>
    </row>
    <row r="856" s="10" customFormat="1" ht="15">
      <c r="H856" s="11"/>
    </row>
    <row r="857" s="10" customFormat="1" ht="15">
      <c r="H857" s="11"/>
    </row>
    <row r="858" s="10" customFormat="1" ht="15">
      <c r="H858" s="11"/>
    </row>
    <row r="859" s="10" customFormat="1" ht="15">
      <c r="H859" s="11"/>
    </row>
    <row r="860" s="10" customFormat="1" ht="15">
      <c r="H860" s="11"/>
    </row>
    <row r="861" s="10" customFormat="1" ht="15">
      <c r="H861" s="11"/>
    </row>
    <row r="862" s="10" customFormat="1" ht="15">
      <c r="H862" s="11"/>
    </row>
    <row r="863" s="10" customFormat="1" ht="15">
      <c r="H863" s="11"/>
    </row>
    <row r="864" s="10" customFormat="1" ht="15">
      <c r="H864" s="11"/>
    </row>
    <row r="865" s="10" customFormat="1" ht="15">
      <c r="H865" s="11"/>
    </row>
    <row r="866" s="10" customFormat="1" ht="15">
      <c r="H866" s="11"/>
    </row>
    <row r="867" s="10" customFormat="1" ht="15">
      <c r="H867" s="11"/>
    </row>
    <row r="868" s="10" customFormat="1" ht="15">
      <c r="H868" s="11"/>
    </row>
    <row r="869" s="10" customFormat="1" ht="15">
      <c r="H869" s="11"/>
    </row>
    <row r="870" s="10" customFormat="1" ht="15">
      <c r="H870" s="11"/>
    </row>
    <row r="871" s="10" customFormat="1" ht="15">
      <c r="H871" s="11"/>
    </row>
    <row r="872" s="10" customFormat="1" ht="15">
      <c r="H872" s="11"/>
    </row>
    <row r="873" s="10" customFormat="1" ht="15">
      <c r="H873" s="11"/>
    </row>
  </sheetData>
  <sheetProtection password="DFCB" sheet="1" selectLockedCells="1"/>
  <mergeCells count="101">
    <mergeCell ref="N85:O85"/>
    <mergeCell ref="D20:D21"/>
    <mergeCell ref="D24:D25"/>
    <mergeCell ref="J20:J21"/>
    <mergeCell ref="C69:F69"/>
    <mergeCell ref="B56:C57"/>
    <mergeCell ref="I38:L38"/>
    <mergeCell ref="F53:G54"/>
    <mergeCell ref="J79:N79"/>
    <mergeCell ref="A74:B74"/>
    <mergeCell ref="M83:O83"/>
    <mergeCell ref="I83:L83"/>
    <mergeCell ref="D79:F79"/>
    <mergeCell ref="L75:M75"/>
    <mergeCell ref="I28:I29"/>
    <mergeCell ref="B48:C49"/>
    <mergeCell ref="J56:K57"/>
    <mergeCell ref="A59:F59"/>
    <mergeCell ref="A75:B75"/>
    <mergeCell ref="A76:B76"/>
    <mergeCell ref="A77:B77"/>
    <mergeCell ref="A78:B78"/>
    <mergeCell ref="A20:A21"/>
    <mergeCell ref="B20:B21"/>
    <mergeCell ref="A96:B96"/>
    <mergeCell ref="A89:B89"/>
    <mergeCell ref="A90:B90"/>
    <mergeCell ref="A84:B84"/>
    <mergeCell ref="A85:B85"/>
    <mergeCell ref="A87:B87"/>
    <mergeCell ref="A91:B91"/>
    <mergeCell ref="A88:B88"/>
    <mergeCell ref="A86:B86"/>
    <mergeCell ref="N90:O90"/>
    <mergeCell ref="K10:L10"/>
    <mergeCell ref="N53:O54"/>
    <mergeCell ref="A28:A29"/>
    <mergeCell ref="C24:C25"/>
    <mergeCell ref="C10:D10"/>
    <mergeCell ref="C20:C21"/>
    <mergeCell ref="I24:I25"/>
    <mergeCell ref="I16:I17"/>
    <mergeCell ref="I20:I21"/>
    <mergeCell ref="A16:A17"/>
    <mergeCell ref="B16:B17"/>
    <mergeCell ref="C16:C17"/>
    <mergeCell ref="D16:D17"/>
    <mergeCell ref="N87:O87"/>
    <mergeCell ref="N88:O88"/>
    <mergeCell ref="N86:O86"/>
    <mergeCell ref="A38:D38"/>
    <mergeCell ref="A24:A25"/>
    <mergeCell ref="B24:B25"/>
    <mergeCell ref="M92:M93"/>
    <mergeCell ref="N92:O93"/>
    <mergeCell ref="N39:O40"/>
    <mergeCell ref="N45:O46"/>
    <mergeCell ref="I59:N59"/>
    <mergeCell ref="N89:O89"/>
    <mergeCell ref="J48:K49"/>
    <mergeCell ref="K69:N69"/>
    <mergeCell ref="N91:O91"/>
    <mergeCell ref="N84:O84"/>
    <mergeCell ref="K92:L92"/>
    <mergeCell ref="D93:E93"/>
    <mergeCell ref="I91:J91"/>
    <mergeCell ref="I92:J92"/>
    <mergeCell ref="I93:J93"/>
    <mergeCell ref="F93:G93"/>
    <mergeCell ref="K93:L93"/>
    <mergeCell ref="F45:G46"/>
    <mergeCell ref="K20:K21"/>
    <mergeCell ref="L20:L21"/>
    <mergeCell ref="J24:J25"/>
    <mergeCell ref="K24:K25"/>
    <mergeCell ref="L24:L25"/>
    <mergeCell ref="F39:G40"/>
    <mergeCell ref="G16:G17"/>
    <mergeCell ref="F16:F17"/>
    <mergeCell ref="N15:O15"/>
    <mergeCell ref="N16:N17"/>
    <mergeCell ref="O16:O17"/>
    <mergeCell ref="J16:J17"/>
    <mergeCell ref="K16:K17"/>
    <mergeCell ref="L16:L17"/>
    <mergeCell ref="A1:O1"/>
    <mergeCell ref="A2:O2"/>
    <mergeCell ref="B4:C5"/>
    <mergeCell ref="E4:F4"/>
    <mergeCell ref="H5:I5"/>
    <mergeCell ref="F15:G15"/>
    <mergeCell ref="N7:O7"/>
    <mergeCell ref="A8:C8"/>
    <mergeCell ref="D8:E8"/>
    <mergeCell ref="F8:I8"/>
    <mergeCell ref="J8:L8"/>
    <mergeCell ref="N8:O8"/>
    <mergeCell ref="A7:C7"/>
    <mergeCell ref="D7:E7"/>
    <mergeCell ref="F7:I7"/>
    <mergeCell ref="J7:L7"/>
  </mergeCells>
  <dataValidations count="3">
    <dataValidation type="date" operator="greaterThan" showInputMessage="1" showErrorMessage="1" error="Enter Dates as mm/dd/yyyy.&#10;&#10;For example 01/01/2020." sqref="B53:B54 J45:J46 B45:B46 J53:J54">
      <formula1>39083</formula1>
    </dataValidation>
    <dataValidation type="list" allowBlank="1" showInputMessage="1" showErrorMessage="1" error="Press ESCAPE key and select from the drop-down box in the cell you have selected.&#10;&#10;To clear selection from list, select cell and press DELETE key.&#10;&#10;Thank you,&#10;SHRA" sqref="A75:B78">
      <formula1>$C$97:$C$110</formula1>
    </dataValidation>
    <dataValidation type="list" allowBlank="1" showInputMessage="1" showErrorMessage="1" error="Press ESCAPE key and select from the drop-down box in the cell you have selected.&#10;&#10;To clear selection from list, select cell and press DELETE key.&#10;&#10;Thank you,&#10;SHRA" sqref="A30:A34 I30:I34">
      <formula1>$A$97:$A$103</formula1>
    </dataValidation>
  </dataValidations>
  <printOptions horizontalCentered="1"/>
  <pageMargins left="0" right="0" top="0.4" bottom="0.1" header="0" footer="0"/>
  <pageSetup horizontalDpi="600" verticalDpi="600" orientation="portrait" scale="44" r:id="rId3"/>
  <headerFooter alignWithMargins="0">
    <oddFooter xml:space="preserve">&amp;R&amp;9AICS Eff. 3/1/2013 </oddFooter>
  </headerFooter>
  <legacyDrawing r:id="rId2"/>
</worksheet>
</file>

<file path=xl/worksheets/sheet5.xml><?xml version="1.0" encoding="utf-8"?>
<worksheet xmlns="http://schemas.openxmlformats.org/spreadsheetml/2006/main" xmlns:r="http://schemas.openxmlformats.org/officeDocument/2006/relationships">
  <sheetPr codeName="Sheet5">
    <tabColor indexed="31"/>
  </sheetPr>
  <dimension ref="A1:R873"/>
  <sheetViews>
    <sheetView showGridLines="0" zoomScale="70" zoomScaleNormal="70" zoomScaleSheetLayoutView="80" zoomScalePageLayoutView="0" workbookViewId="0" topLeftCell="A1">
      <selection activeCell="J8" sqref="J8:L8"/>
    </sheetView>
  </sheetViews>
  <sheetFormatPr defaultColWidth="9.140625" defaultRowHeight="12.75"/>
  <cols>
    <col min="1" max="1" width="15.28125" style="48" customWidth="1"/>
    <col min="2" max="2" width="15.421875" style="48" customWidth="1"/>
    <col min="3" max="3" width="15.7109375" style="48" customWidth="1"/>
    <col min="4" max="4" width="17.28125" style="48" customWidth="1"/>
    <col min="5" max="5" width="15.421875" style="48" customWidth="1"/>
    <col min="6" max="6" width="15.7109375" style="48" customWidth="1"/>
    <col min="7" max="7" width="16.57421875" style="48" customWidth="1"/>
    <col min="8" max="8" width="0.9921875" style="80" customWidth="1"/>
    <col min="9" max="9" width="15.28125" style="48" customWidth="1"/>
    <col min="10" max="10" width="15.421875" style="48" customWidth="1"/>
    <col min="11" max="11" width="15.8515625" style="48" customWidth="1"/>
    <col min="12" max="12" width="17.00390625" style="48" customWidth="1"/>
    <col min="13" max="14" width="15.421875" style="48" customWidth="1"/>
    <col min="15" max="15" width="16.57421875" style="48" customWidth="1"/>
    <col min="16" max="16384" width="9.140625" style="48" customWidth="1"/>
  </cols>
  <sheetData>
    <row r="1" spans="1:15" ht="26.25">
      <c r="A1" s="390" t="s">
        <v>142</v>
      </c>
      <c r="B1" s="390"/>
      <c r="C1" s="390"/>
      <c r="D1" s="390"/>
      <c r="E1" s="390"/>
      <c r="F1" s="390"/>
      <c r="G1" s="390"/>
      <c r="H1" s="390"/>
      <c r="I1" s="390"/>
      <c r="J1" s="390"/>
      <c r="K1" s="390"/>
      <c r="L1" s="390"/>
      <c r="M1" s="390"/>
      <c r="N1" s="390"/>
      <c r="O1" s="390"/>
    </row>
    <row r="2" spans="1:15" ht="26.25">
      <c r="A2" s="390" t="s">
        <v>157</v>
      </c>
      <c r="B2" s="390"/>
      <c r="C2" s="390"/>
      <c r="D2" s="390"/>
      <c r="E2" s="390"/>
      <c r="F2" s="390"/>
      <c r="G2" s="390"/>
      <c r="H2" s="390"/>
      <c r="I2" s="390"/>
      <c r="J2" s="390"/>
      <c r="K2" s="390"/>
      <c r="L2" s="390"/>
      <c r="M2" s="390"/>
      <c r="N2" s="390"/>
      <c r="O2" s="390"/>
    </row>
    <row r="3" spans="1:15" ht="10.5" customHeight="1">
      <c r="A3" s="282"/>
      <c r="B3" s="282"/>
      <c r="C3" s="282"/>
      <c r="D3" s="282"/>
      <c r="E3" s="282"/>
      <c r="F3" s="282"/>
      <c r="G3" s="282"/>
      <c r="H3" s="282"/>
      <c r="I3" s="282"/>
      <c r="J3" s="282"/>
      <c r="K3" s="282"/>
      <c r="L3" s="282"/>
      <c r="M3" s="282"/>
      <c r="N3" s="282"/>
      <c r="O3" s="282"/>
    </row>
    <row r="4" spans="1:15" ht="22.5" customHeight="1">
      <c r="A4" s="49" t="s">
        <v>48</v>
      </c>
      <c r="B4" s="391" t="s">
        <v>49</v>
      </c>
      <c r="C4" s="392"/>
      <c r="D4" s="50" t="s">
        <v>50</v>
      </c>
      <c r="E4" s="393"/>
      <c r="F4" s="394"/>
      <c r="G4" s="51"/>
      <c r="H4" s="52"/>
      <c r="O4" s="53"/>
    </row>
    <row r="5" spans="1:15" s="53" customFormat="1" ht="30.75" customHeight="1">
      <c r="A5" s="293" t="s">
        <v>53</v>
      </c>
      <c r="B5" s="392"/>
      <c r="C5" s="392"/>
      <c r="D5" s="42" t="s">
        <v>45</v>
      </c>
      <c r="E5" s="55" t="s">
        <v>18</v>
      </c>
      <c r="F5" s="55" t="s">
        <v>14</v>
      </c>
      <c r="G5" s="55" t="s">
        <v>21</v>
      </c>
      <c r="H5" s="395" t="s">
        <v>20</v>
      </c>
      <c r="I5" s="396"/>
      <c r="J5" s="55" t="s">
        <v>15</v>
      </c>
      <c r="K5" s="55" t="s">
        <v>16</v>
      </c>
      <c r="L5" s="55" t="s">
        <v>19</v>
      </c>
      <c r="M5" s="55" t="s">
        <v>36</v>
      </c>
      <c r="N5" s="55" t="s">
        <v>17</v>
      </c>
      <c r="O5" s="1" t="s">
        <v>147</v>
      </c>
    </row>
    <row r="6" spans="1:15" ht="15.75" customHeight="1">
      <c r="A6" s="283"/>
      <c r="B6" s="283"/>
      <c r="C6" s="283"/>
      <c r="D6" s="283"/>
      <c r="E6" s="283"/>
      <c r="F6" s="283"/>
      <c r="G6" s="283"/>
      <c r="H6" s="284"/>
      <c r="O6" s="53"/>
    </row>
    <row r="7" spans="1:15" s="10" customFormat="1" ht="15.75" customHeight="1">
      <c r="A7" s="355" t="s">
        <v>37</v>
      </c>
      <c r="B7" s="355"/>
      <c r="C7" s="355"/>
      <c r="D7" s="355" t="s">
        <v>0</v>
      </c>
      <c r="E7" s="355"/>
      <c r="F7" s="355" t="s">
        <v>151</v>
      </c>
      <c r="G7" s="355"/>
      <c r="H7" s="355"/>
      <c r="I7" s="355"/>
      <c r="J7" s="336" t="s">
        <v>38</v>
      </c>
      <c r="K7" s="337"/>
      <c r="L7" s="383"/>
      <c r="M7" s="56" t="s">
        <v>35</v>
      </c>
      <c r="N7" s="355" t="s">
        <v>39</v>
      </c>
      <c r="O7" s="355"/>
    </row>
    <row r="8" spans="1:15" s="10" customFormat="1" ht="15.75" customHeight="1">
      <c r="A8" s="401">
        <f>'#1'!A8:C8</f>
        <v>0</v>
      </c>
      <c r="B8" s="401"/>
      <c r="C8" s="401"/>
      <c r="D8" s="402">
        <f>'#1'!D8:E8</f>
        <v>0</v>
      </c>
      <c r="E8" s="402"/>
      <c r="F8" s="402">
        <f>'#1'!F8:I8</f>
        <v>0</v>
      </c>
      <c r="G8" s="402"/>
      <c r="H8" s="403"/>
      <c r="I8" s="402"/>
      <c r="J8" s="426"/>
      <c r="K8" s="426"/>
      <c r="L8" s="426"/>
      <c r="M8" s="294"/>
      <c r="N8" s="405">
        <f>'#1'!N8:O8</f>
        <v>0</v>
      </c>
      <c r="O8" s="402"/>
    </row>
    <row r="9" spans="1:16" s="87" customFormat="1" ht="22.5" customHeight="1">
      <c r="A9" s="81" t="s">
        <v>149</v>
      </c>
      <c r="B9" s="82"/>
      <c r="C9" s="82"/>
      <c r="D9" s="83"/>
      <c r="E9" s="83"/>
      <c r="F9" s="83"/>
      <c r="G9" s="107" t="s">
        <v>46</v>
      </c>
      <c r="H9" s="84"/>
      <c r="I9" s="81" t="s">
        <v>150</v>
      </c>
      <c r="J9" s="81"/>
      <c r="K9" s="81"/>
      <c r="L9" s="85"/>
      <c r="M9" s="85"/>
      <c r="N9" s="85"/>
      <c r="O9" s="107" t="s">
        <v>46</v>
      </c>
      <c r="P9" s="86"/>
    </row>
    <row r="10" spans="1:16" s="10" customFormat="1" ht="15" customHeight="1">
      <c r="A10" s="57" t="s">
        <v>60</v>
      </c>
      <c r="B10" s="58"/>
      <c r="C10" s="422"/>
      <c r="D10" s="423"/>
      <c r="E10" s="59"/>
      <c r="F10" s="59"/>
      <c r="G10" s="59"/>
      <c r="H10" s="32"/>
      <c r="I10" s="79" t="s">
        <v>60</v>
      </c>
      <c r="J10" s="58"/>
      <c r="K10" s="422"/>
      <c r="L10" s="423"/>
      <c r="M10" s="59"/>
      <c r="N10" s="59"/>
      <c r="O10" s="59"/>
      <c r="P10" s="20"/>
    </row>
    <row r="11" spans="1:16" s="10" customFormat="1" ht="15" customHeight="1">
      <c r="A11" s="20"/>
      <c r="B11" s="59"/>
      <c r="C11" s="2"/>
      <c r="D11" s="2"/>
      <c r="E11" s="59"/>
      <c r="F11" s="59"/>
      <c r="G11" s="59"/>
      <c r="H11" s="32"/>
      <c r="I11" s="20"/>
      <c r="J11" s="59"/>
      <c r="K11" s="2"/>
      <c r="L11" s="2"/>
      <c r="M11" s="59"/>
      <c r="N11" s="59"/>
      <c r="O11" s="59"/>
      <c r="P11" s="20"/>
    </row>
    <row r="12" spans="1:16" s="10" customFormat="1" ht="15.75" customHeight="1">
      <c r="A12" s="289" t="s">
        <v>155</v>
      </c>
      <c r="B12" s="59"/>
      <c r="C12" s="59"/>
      <c r="D12" s="60"/>
      <c r="E12" s="60"/>
      <c r="H12" s="32"/>
      <c r="I12" s="289" t="s">
        <v>155</v>
      </c>
      <c r="J12" s="59"/>
      <c r="K12" s="59"/>
      <c r="L12" s="60"/>
      <c r="M12" s="60"/>
      <c r="P12" s="20"/>
    </row>
    <row r="13" spans="1:16" s="10" customFormat="1" ht="15.75" customHeight="1">
      <c r="A13" s="289"/>
      <c r="B13" s="59"/>
      <c r="C13" s="59"/>
      <c r="D13" s="60"/>
      <c r="E13" s="60"/>
      <c r="H13" s="32"/>
      <c r="I13" s="289"/>
      <c r="J13" s="59"/>
      <c r="K13" s="59"/>
      <c r="L13" s="60"/>
      <c r="M13" s="60"/>
      <c r="P13" s="20"/>
    </row>
    <row r="14" spans="1:15" s="10" customFormat="1" ht="18" customHeight="1">
      <c r="A14" s="17" t="s">
        <v>129</v>
      </c>
      <c r="F14" s="17" t="s">
        <v>109</v>
      </c>
      <c r="G14" s="60"/>
      <c r="H14" s="61"/>
      <c r="I14" s="17" t="s">
        <v>129</v>
      </c>
      <c r="N14" s="17" t="s">
        <v>109</v>
      </c>
      <c r="O14" s="60"/>
    </row>
    <row r="15" spans="1:15" s="10" customFormat="1" ht="15" customHeight="1">
      <c r="A15" s="11" t="s">
        <v>56</v>
      </c>
      <c r="E15" s="152"/>
      <c r="F15" s="387" t="s">
        <v>152</v>
      </c>
      <c r="G15" s="387"/>
      <c r="H15" s="61"/>
      <c r="I15" s="11" t="s">
        <v>56</v>
      </c>
      <c r="M15" s="152"/>
      <c r="N15" s="387" t="s">
        <v>152</v>
      </c>
      <c r="O15" s="387"/>
    </row>
    <row r="16" spans="1:15" s="10" customFormat="1" ht="15.75" customHeight="1">
      <c r="A16" s="338" t="s">
        <v>54</v>
      </c>
      <c r="B16" s="352" t="s">
        <v>140</v>
      </c>
      <c r="C16" s="326" t="s">
        <v>47</v>
      </c>
      <c r="D16" s="359" t="s">
        <v>68</v>
      </c>
      <c r="E16" s="152"/>
      <c r="F16" s="326" t="s">
        <v>128</v>
      </c>
      <c r="G16" s="388" t="s">
        <v>127</v>
      </c>
      <c r="H16" s="40"/>
      <c r="I16" s="363" t="s">
        <v>54</v>
      </c>
      <c r="J16" s="352" t="s">
        <v>140</v>
      </c>
      <c r="K16" s="326" t="s">
        <v>47</v>
      </c>
      <c r="L16" s="359" t="s">
        <v>68</v>
      </c>
      <c r="M16" s="152"/>
      <c r="N16" s="326" t="s">
        <v>128</v>
      </c>
      <c r="O16" s="326" t="s">
        <v>127</v>
      </c>
    </row>
    <row r="17" spans="1:15" s="10" customFormat="1" ht="15.75" customHeight="1">
      <c r="A17" s="339"/>
      <c r="B17" s="353"/>
      <c r="C17" s="327"/>
      <c r="D17" s="360"/>
      <c r="E17" s="152"/>
      <c r="F17" s="327"/>
      <c r="G17" s="389"/>
      <c r="H17" s="40"/>
      <c r="I17" s="364"/>
      <c r="J17" s="353"/>
      <c r="K17" s="327"/>
      <c r="L17" s="360"/>
      <c r="M17" s="152"/>
      <c r="N17" s="327"/>
      <c r="O17" s="327"/>
    </row>
    <row r="18" spans="1:15" s="10" customFormat="1" ht="15" customHeight="1">
      <c r="A18" s="295"/>
      <c r="B18" s="296"/>
      <c r="C18" s="296"/>
      <c r="D18" s="27">
        <f>A18*B18*C18</f>
        <v>0</v>
      </c>
      <c r="E18" s="152">
        <v>1</v>
      </c>
      <c r="F18" s="300"/>
      <c r="G18" s="299"/>
      <c r="H18" s="35"/>
      <c r="I18" s="295"/>
      <c r="J18" s="296"/>
      <c r="K18" s="296"/>
      <c r="L18" s="27">
        <f>I18*J18*K18</f>
        <v>0</v>
      </c>
      <c r="M18" s="152">
        <v>1</v>
      </c>
      <c r="N18" s="300"/>
      <c r="O18" s="303"/>
    </row>
    <row r="19" spans="1:15" s="10" customFormat="1" ht="15.75" customHeight="1">
      <c r="A19" s="62"/>
      <c r="B19" s="63"/>
      <c r="C19" s="64"/>
      <c r="D19" s="62"/>
      <c r="E19" s="152">
        <v>2</v>
      </c>
      <c r="F19" s="300"/>
      <c r="G19" s="299"/>
      <c r="H19" s="35"/>
      <c r="I19" s="62"/>
      <c r="J19" s="63"/>
      <c r="K19" s="64"/>
      <c r="L19" s="62"/>
      <c r="M19" s="152">
        <v>2</v>
      </c>
      <c r="N19" s="300"/>
      <c r="O19" s="303"/>
    </row>
    <row r="20" spans="1:16" s="10" customFormat="1" ht="15" customHeight="1">
      <c r="A20" s="338" t="s">
        <v>55</v>
      </c>
      <c r="B20" s="326" t="s">
        <v>47</v>
      </c>
      <c r="C20" s="359" t="s">
        <v>67</v>
      </c>
      <c r="D20" s="324" t="s">
        <v>77</v>
      </c>
      <c r="E20" s="152">
        <v>3</v>
      </c>
      <c r="F20" s="300"/>
      <c r="G20" s="299"/>
      <c r="H20" s="35"/>
      <c r="I20" s="363" t="s">
        <v>55</v>
      </c>
      <c r="J20" s="326" t="s">
        <v>47</v>
      </c>
      <c r="K20" s="359" t="s">
        <v>67</v>
      </c>
      <c r="L20" s="324" t="s">
        <v>77</v>
      </c>
      <c r="M20" s="152">
        <v>3</v>
      </c>
      <c r="N20" s="300"/>
      <c r="O20" s="303"/>
      <c r="P20" s="20"/>
    </row>
    <row r="21" spans="1:16" s="10" customFormat="1" ht="15">
      <c r="A21" s="339"/>
      <c r="B21" s="327"/>
      <c r="C21" s="360"/>
      <c r="D21" s="325"/>
      <c r="E21" s="152">
        <v>4</v>
      </c>
      <c r="F21" s="300"/>
      <c r="G21" s="299"/>
      <c r="H21" s="35"/>
      <c r="I21" s="364"/>
      <c r="J21" s="327"/>
      <c r="K21" s="360"/>
      <c r="L21" s="325"/>
      <c r="M21" s="152">
        <v>4</v>
      </c>
      <c r="N21" s="300"/>
      <c r="O21" s="303"/>
      <c r="P21" s="20"/>
    </row>
    <row r="22" spans="1:16" s="10" customFormat="1" ht="15">
      <c r="A22" s="297"/>
      <c r="B22" s="296"/>
      <c r="C22" s="28">
        <f>A22*B22</f>
        <v>0</v>
      </c>
      <c r="D22" s="65">
        <f>MAX(D18,C22)</f>
        <v>0</v>
      </c>
      <c r="E22" s="152">
        <v>5</v>
      </c>
      <c r="F22" s="300"/>
      <c r="G22" s="299"/>
      <c r="H22" s="35"/>
      <c r="I22" s="297"/>
      <c r="J22" s="296"/>
      <c r="K22" s="28">
        <f>I22*J22</f>
        <v>0</v>
      </c>
      <c r="L22" s="65">
        <f>MAX(L18,K22)</f>
        <v>0</v>
      </c>
      <c r="M22" s="152">
        <v>5</v>
      </c>
      <c r="N22" s="300"/>
      <c r="O22" s="303"/>
      <c r="P22" s="20"/>
    </row>
    <row r="23" spans="1:16" s="10" customFormat="1" ht="15.75" customHeight="1">
      <c r="A23" s="62"/>
      <c r="B23" s="63"/>
      <c r="C23" s="64"/>
      <c r="D23" s="62"/>
      <c r="E23" s="152">
        <v>6</v>
      </c>
      <c r="F23" s="300"/>
      <c r="G23" s="299"/>
      <c r="H23" s="35"/>
      <c r="I23" s="62"/>
      <c r="J23" s="63"/>
      <c r="K23" s="64"/>
      <c r="L23" s="62"/>
      <c r="M23" s="152">
        <v>6</v>
      </c>
      <c r="N23" s="300"/>
      <c r="O23" s="303"/>
      <c r="P23" s="20"/>
    </row>
    <row r="24" spans="1:16" s="10" customFormat="1" ht="15" customHeight="1">
      <c r="A24" s="350" t="s">
        <v>141</v>
      </c>
      <c r="B24" s="352" t="s">
        <v>131</v>
      </c>
      <c r="C24" s="326" t="s">
        <v>47</v>
      </c>
      <c r="D24" s="324" t="s">
        <v>76</v>
      </c>
      <c r="E24" s="152">
        <v>7</v>
      </c>
      <c r="F24" s="300"/>
      <c r="G24" s="299"/>
      <c r="H24" s="35"/>
      <c r="I24" s="361" t="s">
        <v>88</v>
      </c>
      <c r="J24" s="352" t="s">
        <v>131</v>
      </c>
      <c r="K24" s="326" t="s">
        <v>47</v>
      </c>
      <c r="L24" s="324" t="s">
        <v>76</v>
      </c>
      <c r="M24" s="152">
        <v>7</v>
      </c>
      <c r="N24" s="300"/>
      <c r="O24" s="303"/>
      <c r="P24" s="20"/>
    </row>
    <row r="25" spans="1:16" s="10" customFormat="1" ht="15" customHeight="1">
      <c r="A25" s="351"/>
      <c r="B25" s="353"/>
      <c r="C25" s="327"/>
      <c r="D25" s="325"/>
      <c r="E25" s="152">
        <v>8</v>
      </c>
      <c r="F25" s="300"/>
      <c r="G25" s="299"/>
      <c r="H25" s="35"/>
      <c r="I25" s="362"/>
      <c r="J25" s="353"/>
      <c r="K25" s="327"/>
      <c r="L25" s="325"/>
      <c r="M25" s="152">
        <v>8</v>
      </c>
      <c r="N25" s="300"/>
      <c r="O25" s="303"/>
      <c r="P25" s="20"/>
    </row>
    <row r="26" spans="1:16" s="10" customFormat="1" ht="15.75" customHeight="1">
      <c r="A26" s="295"/>
      <c r="B26" s="296"/>
      <c r="C26" s="296"/>
      <c r="D26" s="27">
        <f>A26*B26*C26</f>
        <v>0</v>
      </c>
      <c r="E26" s="152">
        <v>9</v>
      </c>
      <c r="F26" s="300"/>
      <c r="G26" s="299"/>
      <c r="H26" s="35"/>
      <c r="I26" s="295"/>
      <c r="J26" s="296"/>
      <c r="K26" s="296"/>
      <c r="L26" s="27">
        <f>I26*J26*K26</f>
        <v>0</v>
      </c>
      <c r="M26" s="152">
        <v>9</v>
      </c>
      <c r="N26" s="300"/>
      <c r="O26" s="303"/>
      <c r="P26" s="20"/>
    </row>
    <row r="27" spans="1:16" s="10" customFormat="1" ht="15.75" customHeight="1">
      <c r="A27" s="62"/>
      <c r="B27" s="63"/>
      <c r="C27" s="64"/>
      <c r="D27" s="62"/>
      <c r="E27" s="152">
        <v>10</v>
      </c>
      <c r="F27" s="300"/>
      <c r="G27" s="299"/>
      <c r="H27" s="35"/>
      <c r="I27" s="62"/>
      <c r="J27" s="63"/>
      <c r="K27" s="64"/>
      <c r="L27" s="62"/>
      <c r="M27" s="152">
        <v>10</v>
      </c>
      <c r="N27" s="300"/>
      <c r="O27" s="303"/>
      <c r="P27" s="20"/>
    </row>
    <row r="28" spans="1:16" s="10" customFormat="1" ht="15.75" customHeight="1">
      <c r="A28" s="357" t="s">
        <v>87</v>
      </c>
      <c r="B28" s="63"/>
      <c r="C28" s="64"/>
      <c r="D28" s="62"/>
      <c r="E28" s="152">
        <v>11</v>
      </c>
      <c r="F28" s="300"/>
      <c r="G28" s="299"/>
      <c r="H28" s="35"/>
      <c r="I28" s="345" t="s">
        <v>87</v>
      </c>
      <c r="J28" s="63"/>
      <c r="K28" s="64"/>
      <c r="L28" s="62"/>
      <c r="M28" s="152">
        <v>11</v>
      </c>
      <c r="N28" s="300"/>
      <c r="O28" s="303"/>
      <c r="P28" s="20"/>
    </row>
    <row r="29" spans="1:16" s="10" customFormat="1" ht="15">
      <c r="A29" s="358"/>
      <c r="B29" s="56" t="s">
        <v>9</v>
      </c>
      <c r="C29" s="9" t="s">
        <v>47</v>
      </c>
      <c r="D29" s="9" t="s">
        <v>1</v>
      </c>
      <c r="E29" s="152">
        <v>12</v>
      </c>
      <c r="F29" s="300"/>
      <c r="G29" s="299"/>
      <c r="H29" s="66"/>
      <c r="I29" s="346"/>
      <c r="J29" s="56" t="s">
        <v>9</v>
      </c>
      <c r="K29" s="9" t="s">
        <v>47</v>
      </c>
      <c r="L29" s="9" t="s">
        <v>1</v>
      </c>
      <c r="M29" s="152">
        <v>12</v>
      </c>
      <c r="N29" s="300"/>
      <c r="O29" s="303"/>
      <c r="P29" s="20"/>
    </row>
    <row r="30" spans="1:16" s="10" customFormat="1" ht="15.75" customHeight="1">
      <c r="A30" s="298"/>
      <c r="B30" s="295"/>
      <c r="C30" s="296"/>
      <c r="D30" s="27">
        <f>B30*C30</f>
        <v>0</v>
      </c>
      <c r="E30" s="152">
        <v>13</v>
      </c>
      <c r="F30" s="300"/>
      <c r="G30" s="299"/>
      <c r="H30" s="68"/>
      <c r="I30" s="298"/>
      <c r="J30" s="295"/>
      <c r="K30" s="296"/>
      <c r="L30" s="27">
        <f>J30*K30</f>
        <v>0</v>
      </c>
      <c r="M30" s="152">
        <v>13</v>
      </c>
      <c r="N30" s="300"/>
      <c r="O30" s="303"/>
      <c r="P30" s="20"/>
    </row>
    <row r="31" spans="1:16" s="10" customFormat="1" ht="15.75" customHeight="1">
      <c r="A31" s="298"/>
      <c r="B31" s="295"/>
      <c r="C31" s="296"/>
      <c r="D31" s="27">
        <f>B31*C31</f>
        <v>0</v>
      </c>
      <c r="E31" s="152">
        <v>14</v>
      </c>
      <c r="F31" s="300"/>
      <c r="G31" s="299"/>
      <c r="H31" s="68"/>
      <c r="I31" s="298"/>
      <c r="J31" s="295"/>
      <c r="K31" s="296"/>
      <c r="L31" s="27">
        <f>J31*K31</f>
        <v>0</v>
      </c>
      <c r="M31" s="152">
        <v>14</v>
      </c>
      <c r="N31" s="300"/>
      <c r="O31" s="303"/>
      <c r="P31" s="20"/>
    </row>
    <row r="32" spans="1:16" s="10" customFormat="1" ht="15.75" customHeight="1">
      <c r="A32" s="298"/>
      <c r="B32" s="295"/>
      <c r="C32" s="296"/>
      <c r="D32" s="27">
        <f>B32*C32</f>
        <v>0</v>
      </c>
      <c r="E32" s="152">
        <v>15</v>
      </c>
      <c r="F32" s="300"/>
      <c r="G32" s="299"/>
      <c r="H32" s="68"/>
      <c r="I32" s="298"/>
      <c r="J32" s="295"/>
      <c r="K32" s="296"/>
      <c r="L32" s="27">
        <f>J32*K32</f>
        <v>0</v>
      </c>
      <c r="M32" s="152">
        <v>15</v>
      </c>
      <c r="N32" s="300"/>
      <c r="O32" s="303"/>
      <c r="P32" s="20"/>
    </row>
    <row r="33" spans="1:16" s="10" customFormat="1" ht="15.75" customHeight="1">
      <c r="A33" s="298"/>
      <c r="B33" s="295"/>
      <c r="C33" s="296"/>
      <c r="D33" s="27">
        <f>B33*C33</f>
        <v>0</v>
      </c>
      <c r="E33" s="67"/>
      <c r="F33" s="153" t="s">
        <v>111</v>
      </c>
      <c r="G33" s="225">
        <f>SUM(G18:G32)</f>
        <v>0</v>
      </c>
      <c r="H33" s="68"/>
      <c r="I33" s="298"/>
      <c r="J33" s="295"/>
      <c r="K33" s="296"/>
      <c r="L33" s="27">
        <f>J33*K33</f>
        <v>0</v>
      </c>
      <c r="M33" s="67"/>
      <c r="N33" s="153" t="s">
        <v>111</v>
      </c>
      <c r="O33" s="154">
        <f>SUM(O18:O32)</f>
        <v>0</v>
      </c>
      <c r="P33" s="20"/>
    </row>
    <row r="34" spans="1:16" s="10" customFormat="1" ht="15.75" customHeight="1">
      <c r="A34" s="298"/>
      <c r="B34" s="295"/>
      <c r="C34" s="296"/>
      <c r="D34" s="27">
        <f>B34*C34</f>
        <v>0</v>
      </c>
      <c r="E34" s="67"/>
      <c r="F34" s="153" t="s">
        <v>118</v>
      </c>
      <c r="G34" s="226">
        <f>COUNT(G18:G32)</f>
        <v>0</v>
      </c>
      <c r="H34" s="68"/>
      <c r="I34" s="298"/>
      <c r="J34" s="295"/>
      <c r="K34" s="296"/>
      <c r="L34" s="27">
        <f>J34*K34</f>
        <v>0</v>
      </c>
      <c r="M34" s="67"/>
      <c r="N34" s="153" t="s">
        <v>118</v>
      </c>
      <c r="O34" s="155">
        <f>COUNT(O18:O32)</f>
        <v>0</v>
      </c>
      <c r="P34" s="20"/>
    </row>
    <row r="35" spans="1:16" s="10" customFormat="1" ht="15.75" customHeight="1">
      <c r="A35" s="41"/>
      <c r="D35" s="122" t="s">
        <v>75</v>
      </c>
      <c r="E35" s="24"/>
      <c r="F35" s="153" t="s">
        <v>110</v>
      </c>
      <c r="G35" s="225" t="str">
        <f>IF(G33&gt;0,G33/G34,"0")</f>
        <v>0</v>
      </c>
      <c r="H35" s="35"/>
      <c r="I35" s="41"/>
      <c r="L35" s="122" t="s">
        <v>75</v>
      </c>
      <c r="M35" s="24"/>
      <c r="N35" s="153" t="s">
        <v>110</v>
      </c>
      <c r="O35" s="154" t="str">
        <f>IF(O33&gt;0,O33/O34,"0")</f>
        <v>0</v>
      </c>
      <c r="P35" s="20"/>
    </row>
    <row r="36" spans="1:16" s="10" customFormat="1" ht="15.75" customHeight="1">
      <c r="A36" s="41"/>
      <c r="B36" s="26"/>
      <c r="C36" s="26"/>
      <c r="D36" s="27">
        <f>SUM(D30:D34)</f>
        <v>0</v>
      </c>
      <c r="E36" s="110"/>
      <c r="F36" s="44" t="s">
        <v>47</v>
      </c>
      <c r="G36" s="301"/>
      <c r="H36" s="35"/>
      <c r="I36" s="41"/>
      <c r="J36" s="26"/>
      <c r="K36" s="26"/>
      <c r="L36" s="27">
        <f>SUM(L30:L34)</f>
        <v>0</v>
      </c>
      <c r="M36" s="110"/>
      <c r="N36" s="44" t="s">
        <v>47</v>
      </c>
      <c r="O36" s="304"/>
      <c r="P36" s="20"/>
    </row>
    <row r="37" spans="1:16" s="10" customFormat="1" ht="15.75" customHeight="1">
      <c r="A37" s="146">
        <f>MAX(A18,A22)</f>
        <v>0</v>
      </c>
      <c r="B37" s="16"/>
      <c r="C37" s="69"/>
      <c r="E37" s="5"/>
      <c r="F37" s="18" t="s">
        <v>112</v>
      </c>
      <c r="G37" s="225">
        <f>G35*G36</f>
        <v>0</v>
      </c>
      <c r="H37" s="32"/>
      <c r="I37" s="146">
        <f>MAX(I18,I22)</f>
        <v>0</v>
      </c>
      <c r="J37" s="16"/>
      <c r="K37" s="69"/>
      <c r="M37" s="5"/>
      <c r="N37" s="18" t="s">
        <v>112</v>
      </c>
      <c r="O37" s="154">
        <f>O35*O36</f>
        <v>0</v>
      </c>
      <c r="P37" s="20"/>
    </row>
    <row r="38" spans="1:16" s="10" customFormat="1" ht="15" customHeight="1">
      <c r="A38" s="331" t="s">
        <v>61</v>
      </c>
      <c r="B38" s="331"/>
      <c r="C38" s="331"/>
      <c r="D38" s="331"/>
      <c r="E38" s="7"/>
      <c r="H38" s="32"/>
      <c r="I38" s="331" t="s">
        <v>61</v>
      </c>
      <c r="J38" s="331"/>
      <c r="K38" s="331"/>
      <c r="L38" s="331"/>
      <c r="M38" s="7"/>
      <c r="P38" s="20"/>
    </row>
    <row r="39" spans="1:15" s="10" customFormat="1" ht="30" customHeight="1">
      <c r="A39" s="44" t="s">
        <v>89</v>
      </c>
      <c r="B39" s="44" t="s">
        <v>91</v>
      </c>
      <c r="C39" s="9" t="s">
        <v>140</v>
      </c>
      <c r="D39" s="9" t="s">
        <v>47</v>
      </c>
      <c r="F39" s="332" t="s">
        <v>69</v>
      </c>
      <c r="G39" s="333"/>
      <c r="H39" s="32"/>
      <c r="I39" s="233" t="s">
        <v>89</v>
      </c>
      <c r="J39" s="44" t="s">
        <v>91</v>
      </c>
      <c r="K39" s="9" t="s">
        <v>52</v>
      </c>
      <c r="L39" s="9" t="s">
        <v>47</v>
      </c>
      <c r="N39" s="332" t="s">
        <v>69</v>
      </c>
      <c r="O39" s="332"/>
    </row>
    <row r="40" spans="1:15" s="10" customFormat="1" ht="15.75" customHeight="1">
      <c r="A40" s="295"/>
      <c r="B40" s="302"/>
      <c r="C40" s="296"/>
      <c r="D40" s="296"/>
      <c r="F40" s="332"/>
      <c r="G40" s="333"/>
      <c r="H40" s="32"/>
      <c r="I40" s="295"/>
      <c r="J40" s="302"/>
      <c r="K40" s="296"/>
      <c r="L40" s="296"/>
      <c r="N40" s="332"/>
      <c r="O40" s="332"/>
    </row>
    <row r="41" spans="1:15" s="10" customFormat="1" ht="15" customHeight="1">
      <c r="A41" s="46" t="s">
        <v>90</v>
      </c>
      <c r="B41" s="46" t="s">
        <v>92</v>
      </c>
      <c r="C41" s="118"/>
      <c r="D41" s="123" t="s">
        <v>78</v>
      </c>
      <c r="F41" s="15" t="s">
        <v>7</v>
      </c>
      <c r="G41" s="227" t="s">
        <v>8</v>
      </c>
      <c r="H41" s="32"/>
      <c r="I41" s="234" t="s">
        <v>90</v>
      </c>
      <c r="J41" s="46" t="s">
        <v>92</v>
      </c>
      <c r="K41" s="118"/>
      <c r="L41" s="123" t="s">
        <v>78</v>
      </c>
      <c r="N41" s="15" t="s">
        <v>7</v>
      </c>
      <c r="O41" s="15" t="s">
        <v>8</v>
      </c>
    </row>
    <row r="42" spans="1:17" s="10" customFormat="1" ht="15" customHeight="1">
      <c r="A42" s="45">
        <f>A40*C40*D40</f>
        <v>0</v>
      </c>
      <c r="B42" s="45" t="str">
        <f>IF(B40&gt;0,C40*D40*(A37*B40+A37),"$0.00")</f>
        <v>$0.00</v>
      </c>
      <c r="D42" s="45">
        <f>MAX(A42,B42)</f>
        <v>0</v>
      </c>
      <c r="E42" s="74"/>
      <c r="F42" s="28">
        <f>G42/12</f>
        <v>0</v>
      </c>
      <c r="G42" s="201">
        <f>D22+D26+D36+D42</f>
        <v>0</v>
      </c>
      <c r="H42" s="33"/>
      <c r="I42" s="235">
        <f>I40*K40*L40</f>
        <v>0</v>
      </c>
      <c r="J42" s="45" t="str">
        <f>IF(J40&gt;0,K40*L40*(I37*J40+I37),"$0.00")</f>
        <v>$0.00</v>
      </c>
      <c r="L42" s="45">
        <f>MAX(I42,J42)</f>
        <v>0</v>
      </c>
      <c r="M42" s="74"/>
      <c r="N42" s="28">
        <f>O42/12</f>
        <v>0</v>
      </c>
      <c r="O42" s="28">
        <f>L22+L26+L36+L42</f>
        <v>0</v>
      </c>
      <c r="P42" s="20"/>
      <c r="Q42" s="20"/>
    </row>
    <row r="43" spans="1:17" s="10" customFormat="1" ht="15" customHeight="1">
      <c r="A43" s="116"/>
      <c r="B43" s="116"/>
      <c r="C43" s="117"/>
      <c r="E43" s="74"/>
      <c r="F43" s="38"/>
      <c r="G43" s="38"/>
      <c r="H43" s="33"/>
      <c r="I43" s="116"/>
      <c r="J43" s="116"/>
      <c r="K43" s="117"/>
      <c r="M43" s="17"/>
      <c r="N43" s="290"/>
      <c r="O43" s="290"/>
      <c r="P43" s="20"/>
      <c r="Q43" s="20"/>
    </row>
    <row r="44" spans="1:15" s="10" customFormat="1" ht="18.75" customHeight="1">
      <c r="A44" s="17" t="s">
        <v>125</v>
      </c>
      <c r="B44" s="11"/>
      <c r="C44" s="11"/>
      <c r="E44" s="11"/>
      <c r="G44" s="20"/>
      <c r="H44" s="32"/>
      <c r="I44" s="17" t="s">
        <v>125</v>
      </c>
      <c r="J44" s="11"/>
      <c r="K44" s="11"/>
      <c r="M44" s="11"/>
      <c r="O44" s="79"/>
    </row>
    <row r="45" spans="1:15" s="10" customFormat="1" ht="15.75" customHeight="1">
      <c r="A45" s="18" t="s">
        <v>41</v>
      </c>
      <c r="B45" s="305"/>
      <c r="C45" s="18" t="s">
        <v>5</v>
      </c>
      <c r="D45" s="145">
        <f>ROUND(C47,2)</f>
        <v>0</v>
      </c>
      <c r="E45" s="202" t="str">
        <f>IF(B47&gt;0,(B47/D45)*52,"$0.00")</f>
        <v>$0.00</v>
      </c>
      <c r="F45" s="332" t="s">
        <v>136</v>
      </c>
      <c r="G45" s="333"/>
      <c r="H45" s="33"/>
      <c r="I45" s="236" t="s">
        <v>41</v>
      </c>
      <c r="J45" s="305"/>
      <c r="K45" s="18" t="s">
        <v>5</v>
      </c>
      <c r="L45" s="145">
        <f>ROUND(K47,2)</f>
        <v>0</v>
      </c>
      <c r="M45" s="202" t="str">
        <f>IF(J47&gt;0,(J47/L45)*52,"$0.00")</f>
        <v>$0.00</v>
      </c>
      <c r="N45" s="332" t="s">
        <v>70</v>
      </c>
      <c r="O45" s="332"/>
    </row>
    <row r="46" spans="1:15" s="10" customFormat="1" ht="15.75" customHeight="1">
      <c r="A46" s="18" t="s">
        <v>42</v>
      </c>
      <c r="B46" s="306"/>
      <c r="C46" s="14">
        <f>B46-B45+1</f>
        <v>1</v>
      </c>
      <c r="D46" s="124" t="s">
        <v>134</v>
      </c>
      <c r="E46" s="112"/>
      <c r="F46" s="332"/>
      <c r="G46" s="333"/>
      <c r="H46" s="33"/>
      <c r="I46" s="236" t="s">
        <v>42</v>
      </c>
      <c r="J46" s="306"/>
      <c r="K46" s="14">
        <f>J46-J45+1</f>
        <v>1</v>
      </c>
      <c r="L46" s="124" t="s">
        <v>79</v>
      </c>
      <c r="M46" s="112"/>
      <c r="N46" s="332"/>
      <c r="O46" s="332"/>
    </row>
    <row r="47" spans="1:15" s="10" customFormat="1" ht="17.25" customHeight="1">
      <c r="A47" s="19" t="s">
        <v>6</v>
      </c>
      <c r="B47" s="295"/>
      <c r="C47" s="144">
        <f>IF(B47&gt;0,C46/7,0)</f>
        <v>0</v>
      </c>
      <c r="D47" s="28">
        <f>ROUND(E45,2)</f>
        <v>0</v>
      </c>
      <c r="E47" s="110"/>
      <c r="F47" s="15" t="s">
        <v>7</v>
      </c>
      <c r="G47" s="227" t="s">
        <v>8</v>
      </c>
      <c r="H47" s="33"/>
      <c r="I47" s="237" t="s">
        <v>6</v>
      </c>
      <c r="J47" s="295"/>
      <c r="K47" s="144">
        <f>IF(J47&gt;0,K46/7,0)</f>
        <v>0</v>
      </c>
      <c r="L47" s="28">
        <f>ROUND(M45,2)</f>
        <v>0</v>
      </c>
      <c r="M47" s="110"/>
      <c r="N47" s="15" t="s">
        <v>7</v>
      </c>
      <c r="O47" s="15" t="s">
        <v>8</v>
      </c>
    </row>
    <row r="48" spans="2:15" s="10" customFormat="1" ht="15.75" customHeight="1">
      <c r="B48" s="347" t="s">
        <v>74</v>
      </c>
      <c r="C48" s="347"/>
      <c r="D48" s="122" t="s">
        <v>135</v>
      </c>
      <c r="E48" s="21"/>
      <c r="F48" s="28">
        <f>G48/12</f>
        <v>0</v>
      </c>
      <c r="G48" s="228">
        <f>IF(D47+D49&gt;0,D47+D49,0)</f>
        <v>0</v>
      </c>
      <c r="H48" s="39"/>
      <c r="J48" s="347" t="s">
        <v>74</v>
      </c>
      <c r="K48" s="347"/>
      <c r="L48" s="122" t="s">
        <v>80</v>
      </c>
      <c r="M48" s="21"/>
      <c r="N48" s="28">
        <f>O48/12</f>
        <v>0</v>
      </c>
      <c r="O48" s="27">
        <f>IF(L47+L49&gt;0,L47+L49,0)</f>
        <v>0</v>
      </c>
    </row>
    <row r="49" spans="1:15" s="10" customFormat="1" ht="15">
      <c r="A49" s="111"/>
      <c r="B49" s="347"/>
      <c r="C49" s="347"/>
      <c r="D49" s="295"/>
      <c r="E49" s="11"/>
      <c r="G49" s="12"/>
      <c r="H49" s="32"/>
      <c r="I49" s="111"/>
      <c r="J49" s="347"/>
      <c r="K49" s="347"/>
      <c r="L49" s="295"/>
      <c r="M49" s="11"/>
      <c r="O49" s="94"/>
    </row>
    <row r="50" spans="1:15" s="10" customFormat="1" ht="15">
      <c r="A50" s="111"/>
      <c r="B50" s="120"/>
      <c r="C50" s="120"/>
      <c r="D50" s="141"/>
      <c r="E50" s="11"/>
      <c r="G50" s="12"/>
      <c r="H50" s="32"/>
      <c r="I50" s="111"/>
      <c r="J50" s="120"/>
      <c r="K50" s="120"/>
      <c r="L50" s="141"/>
      <c r="M50" s="11"/>
      <c r="O50" s="12"/>
    </row>
    <row r="51" spans="1:15" s="10" customFormat="1" ht="18" customHeight="1">
      <c r="A51" s="17" t="s">
        <v>126</v>
      </c>
      <c r="B51" s="25"/>
      <c r="C51" s="11"/>
      <c r="E51" s="11"/>
      <c r="G51" s="20"/>
      <c r="H51" s="32"/>
      <c r="I51" s="17" t="s">
        <v>126</v>
      </c>
      <c r="J51" s="25"/>
      <c r="K51" s="11"/>
      <c r="M51" s="11"/>
      <c r="O51" s="20"/>
    </row>
    <row r="52" spans="1:15" s="10" customFormat="1" ht="18" customHeight="1">
      <c r="A52" s="11" t="s">
        <v>156</v>
      </c>
      <c r="B52" s="25"/>
      <c r="C52" s="11"/>
      <c r="D52" s="298"/>
      <c r="E52" s="11"/>
      <c r="G52" s="20"/>
      <c r="H52" s="32"/>
      <c r="I52" s="11" t="s">
        <v>156</v>
      </c>
      <c r="J52" s="25"/>
      <c r="K52" s="11"/>
      <c r="L52" s="298"/>
      <c r="M52" s="11"/>
      <c r="O52" s="20"/>
    </row>
    <row r="53" spans="1:15" s="10" customFormat="1" ht="16.5" customHeight="1">
      <c r="A53" s="18" t="s">
        <v>41</v>
      </c>
      <c r="B53" s="305"/>
      <c r="C53" s="18" t="s">
        <v>5</v>
      </c>
      <c r="D53" s="145">
        <f>ROUND(C55,2)</f>
        <v>0</v>
      </c>
      <c r="E53" s="202" t="str">
        <f>IF(B55&gt;0,(B55/D53)*52,"$0.00")</f>
        <v>$0.00</v>
      </c>
      <c r="F53" s="332" t="s">
        <v>137</v>
      </c>
      <c r="G53" s="333"/>
      <c r="H53" s="33"/>
      <c r="I53" s="236" t="s">
        <v>41</v>
      </c>
      <c r="J53" s="305"/>
      <c r="K53" s="18" t="s">
        <v>5</v>
      </c>
      <c r="L53" s="145">
        <f>ROUND(K55,2)</f>
        <v>0</v>
      </c>
      <c r="M53" s="202" t="str">
        <f>IF(J55&gt;0,(J55/L53)*52,"$0.00")</f>
        <v>$0.00</v>
      </c>
      <c r="N53" s="332" t="s">
        <v>71</v>
      </c>
      <c r="O53" s="332"/>
    </row>
    <row r="54" spans="1:15" s="10" customFormat="1" ht="16.5" customHeight="1">
      <c r="A54" s="18" t="s">
        <v>42</v>
      </c>
      <c r="B54" s="306"/>
      <c r="C54" s="14">
        <f>B54-B53+1</f>
        <v>1</v>
      </c>
      <c r="D54" s="124" t="s">
        <v>138</v>
      </c>
      <c r="E54" s="112"/>
      <c r="F54" s="332"/>
      <c r="G54" s="333"/>
      <c r="H54" s="33"/>
      <c r="I54" s="236" t="s">
        <v>42</v>
      </c>
      <c r="J54" s="306"/>
      <c r="K54" s="14">
        <f>J54-J53+1</f>
        <v>1</v>
      </c>
      <c r="L54" s="124" t="s">
        <v>79</v>
      </c>
      <c r="M54" s="112"/>
      <c r="N54" s="332"/>
      <c r="O54" s="332"/>
    </row>
    <row r="55" spans="1:15" s="10" customFormat="1" ht="17.25" customHeight="1">
      <c r="A55" s="19" t="s">
        <v>6</v>
      </c>
      <c r="B55" s="295"/>
      <c r="C55" s="144">
        <f>IF(B55&gt;0,C54/7,0)</f>
        <v>0</v>
      </c>
      <c r="D55" s="28">
        <f>ROUND(E53,2)</f>
        <v>0</v>
      </c>
      <c r="E55" s="110"/>
      <c r="F55" s="15" t="s">
        <v>7</v>
      </c>
      <c r="G55" s="227" t="s">
        <v>8</v>
      </c>
      <c r="H55" s="33"/>
      <c r="I55" s="237" t="s">
        <v>6</v>
      </c>
      <c r="J55" s="295"/>
      <c r="K55" s="144">
        <f>IF(J55&gt;0,K54/7,0)</f>
        <v>0</v>
      </c>
      <c r="L55" s="28">
        <f>ROUND(M53,2)</f>
        <v>0</v>
      </c>
      <c r="M55" s="110"/>
      <c r="N55" s="15" t="s">
        <v>7</v>
      </c>
      <c r="O55" s="15" t="s">
        <v>8</v>
      </c>
    </row>
    <row r="56" spans="2:15" s="10" customFormat="1" ht="16.5" customHeight="1">
      <c r="B56" s="330" t="s">
        <v>74</v>
      </c>
      <c r="C56" s="330"/>
      <c r="D56" s="122" t="s">
        <v>139</v>
      </c>
      <c r="E56" s="21"/>
      <c r="F56" s="28">
        <f>G56/12</f>
        <v>0</v>
      </c>
      <c r="G56" s="228">
        <f>IF(D55+D57&gt;0,D55+D57,0)</f>
        <v>0</v>
      </c>
      <c r="H56" s="39"/>
      <c r="J56" s="330" t="s">
        <v>74</v>
      </c>
      <c r="K56" s="330"/>
      <c r="L56" s="122" t="s">
        <v>81</v>
      </c>
      <c r="M56" s="21"/>
      <c r="N56" s="28">
        <f>O56/12</f>
        <v>0</v>
      </c>
      <c r="O56" s="27">
        <f>IF(L55+L57&gt;0,L55+L57,0)</f>
        <v>0</v>
      </c>
    </row>
    <row r="57" spans="1:15" s="10" customFormat="1" ht="16.5" customHeight="1">
      <c r="A57" s="111"/>
      <c r="B57" s="330"/>
      <c r="C57" s="330"/>
      <c r="D57" s="295"/>
      <c r="E57" s="20"/>
      <c r="F57" s="38"/>
      <c r="G57" s="113"/>
      <c r="H57" s="39"/>
      <c r="I57" s="111"/>
      <c r="J57" s="330"/>
      <c r="K57" s="330"/>
      <c r="L57" s="295"/>
      <c r="M57" s="20"/>
      <c r="N57" s="38"/>
      <c r="O57" s="126"/>
    </row>
    <row r="58" spans="2:15" s="10" customFormat="1" ht="15.75" thickBot="1">
      <c r="B58" s="14">
        <f>B54-B53+1</f>
        <v>1</v>
      </c>
      <c r="C58" s="22"/>
      <c r="D58" s="23"/>
      <c r="G58" s="20"/>
      <c r="H58" s="32"/>
      <c r="J58" s="14">
        <f>J54-J53+1</f>
        <v>1</v>
      </c>
      <c r="K58" s="22"/>
      <c r="L58" s="23"/>
      <c r="O58" s="20"/>
    </row>
    <row r="59" spans="1:15" s="10" customFormat="1" ht="18.75" customHeight="1" thickBot="1">
      <c r="A59" s="328" t="s">
        <v>153</v>
      </c>
      <c r="B59" s="329"/>
      <c r="C59" s="329"/>
      <c r="D59" s="329"/>
      <c r="E59" s="329"/>
      <c r="F59" s="329"/>
      <c r="G59" s="70">
        <f>MAX(G42,G48,G56,G37)</f>
        <v>0</v>
      </c>
      <c r="H59" s="37"/>
      <c r="I59" s="328" t="s">
        <v>154</v>
      </c>
      <c r="J59" s="329"/>
      <c r="K59" s="329"/>
      <c r="L59" s="329"/>
      <c r="M59" s="329"/>
      <c r="N59" s="329"/>
      <c r="O59" s="70">
        <f>MAX(O42,O48,O56,O37)</f>
        <v>0</v>
      </c>
    </row>
    <row r="60" spans="1:15" s="10" customFormat="1" ht="16.5" thickBot="1">
      <c r="A60" s="20"/>
      <c r="B60" s="20"/>
      <c r="C60" s="20"/>
      <c r="D60" s="20"/>
      <c r="E60" s="20"/>
      <c r="F60" s="20"/>
      <c r="G60" s="229" t="s">
        <v>93</v>
      </c>
      <c r="H60" s="72"/>
      <c r="I60" s="20"/>
      <c r="J60" s="20"/>
      <c r="K60" s="20"/>
      <c r="L60" s="20"/>
      <c r="M60" s="20"/>
      <c r="N60" s="20"/>
      <c r="O60" s="149" t="s">
        <v>94</v>
      </c>
    </row>
    <row r="61" spans="1:15" s="10" customFormat="1" ht="15.75">
      <c r="A61" s="20"/>
      <c r="B61" s="20"/>
      <c r="C61" s="20"/>
      <c r="D61" s="20"/>
      <c r="E61" s="20"/>
      <c r="F61" s="20"/>
      <c r="G61" s="71"/>
      <c r="H61" s="72"/>
      <c r="I61" s="20"/>
      <c r="J61" s="20"/>
      <c r="K61" s="20"/>
      <c r="L61" s="20"/>
      <c r="M61" s="20"/>
      <c r="N61" s="20"/>
      <c r="O61" s="71"/>
    </row>
    <row r="62" spans="1:16" s="87" customFormat="1" ht="22.5" customHeight="1">
      <c r="A62" s="88" t="s">
        <v>62</v>
      </c>
      <c r="B62" s="85"/>
      <c r="C62" s="85"/>
      <c r="D62" s="85"/>
      <c r="E62" s="85"/>
      <c r="F62" s="85"/>
      <c r="G62" s="109" t="s">
        <v>46</v>
      </c>
      <c r="H62" s="89"/>
      <c r="I62" s="90" t="s">
        <v>63</v>
      </c>
      <c r="J62" s="85"/>
      <c r="K62" s="85"/>
      <c r="L62" s="85"/>
      <c r="M62" s="85"/>
      <c r="N62" s="85"/>
      <c r="O62" s="108" t="s">
        <v>46</v>
      </c>
      <c r="P62" s="91"/>
    </row>
    <row r="63" spans="1:15" s="10" customFormat="1" ht="15.75" customHeight="1">
      <c r="A63" s="73"/>
      <c r="B63" s="12"/>
      <c r="C63" s="12"/>
      <c r="D63" s="12"/>
      <c r="E63" s="12"/>
      <c r="F63" s="12"/>
      <c r="G63" s="12"/>
      <c r="H63" s="32"/>
      <c r="I63" s="73"/>
      <c r="J63" s="12"/>
      <c r="K63" s="12"/>
      <c r="L63" s="12"/>
      <c r="M63" s="12"/>
      <c r="N63" s="12"/>
      <c r="O63" s="94"/>
    </row>
    <row r="64" spans="1:15" s="10" customFormat="1" ht="15.75">
      <c r="A64" s="17" t="s">
        <v>57</v>
      </c>
      <c r="B64" s="4"/>
      <c r="C64" s="4"/>
      <c r="D64" s="114" t="s">
        <v>65</v>
      </c>
      <c r="E64" s="295"/>
      <c r="F64" s="4"/>
      <c r="H64" s="32"/>
      <c r="I64" s="17" t="s">
        <v>57</v>
      </c>
      <c r="J64" s="4"/>
      <c r="K64" s="4"/>
      <c r="L64" s="114" t="s">
        <v>65</v>
      </c>
      <c r="M64" s="295"/>
      <c r="N64" s="4"/>
      <c r="O64" s="20"/>
    </row>
    <row r="65" spans="1:15" s="10" customFormat="1" ht="15.75" customHeight="1">
      <c r="A65" s="17" t="s">
        <v>58</v>
      </c>
      <c r="D65" s="114" t="s">
        <v>65</v>
      </c>
      <c r="E65" s="295"/>
      <c r="G65" s="20"/>
      <c r="H65" s="32"/>
      <c r="I65" s="17" t="s">
        <v>58</v>
      </c>
      <c r="L65" s="114" t="s">
        <v>65</v>
      </c>
      <c r="M65" s="295"/>
      <c r="O65" s="20"/>
    </row>
    <row r="66" spans="1:15" s="10" customFormat="1" ht="15.75" customHeight="1">
      <c r="A66" s="74" t="s">
        <v>59</v>
      </c>
      <c r="B66" s="5"/>
      <c r="C66" s="2"/>
      <c r="D66" s="115" t="s">
        <v>32</v>
      </c>
      <c r="E66" s="307"/>
      <c r="F66" s="6"/>
      <c r="G66" s="6"/>
      <c r="H66" s="34"/>
      <c r="I66" s="74" t="s">
        <v>59</v>
      </c>
      <c r="J66" s="5"/>
      <c r="K66" s="2"/>
      <c r="L66" s="115" t="s">
        <v>32</v>
      </c>
      <c r="M66" s="307"/>
      <c r="N66" s="6"/>
      <c r="O66" s="6"/>
    </row>
    <row r="67" spans="4:15" s="10" customFormat="1" ht="15">
      <c r="D67" s="115" t="s">
        <v>51</v>
      </c>
      <c r="E67" s="307"/>
      <c r="G67" s="2"/>
      <c r="H67" s="35"/>
      <c r="L67" s="115" t="s">
        <v>51</v>
      </c>
      <c r="M67" s="307"/>
      <c r="O67" s="2"/>
    </row>
    <row r="68" spans="4:15" s="10" customFormat="1" ht="15.75" thickBot="1">
      <c r="D68" s="115" t="s">
        <v>1</v>
      </c>
      <c r="E68" s="76">
        <f>E66-E67</f>
        <v>0</v>
      </c>
      <c r="G68" s="125">
        <f>MAX(E64,E65,E68)</f>
        <v>0</v>
      </c>
      <c r="H68" s="36"/>
      <c r="L68" s="115" t="s">
        <v>1</v>
      </c>
      <c r="M68" s="76">
        <f>M66-M67</f>
        <v>0</v>
      </c>
      <c r="O68" s="127">
        <f>MAX(M64,M65,M68)</f>
        <v>0</v>
      </c>
    </row>
    <row r="69" spans="3:15" s="10" customFormat="1" ht="18.75" customHeight="1" thickBot="1">
      <c r="C69" s="328" t="s">
        <v>66</v>
      </c>
      <c r="D69" s="329"/>
      <c r="E69" s="329"/>
      <c r="F69" s="329"/>
      <c r="G69" s="230" t="str">
        <f>IF(G68&gt;0,G68,"$0.00")</f>
        <v>$0.00</v>
      </c>
      <c r="H69" s="39"/>
      <c r="K69" s="328" t="s">
        <v>64</v>
      </c>
      <c r="L69" s="329"/>
      <c r="M69" s="329"/>
      <c r="N69" s="329"/>
      <c r="O69" s="75" t="str">
        <f>IF(O68&gt;0,O68,"$0.00")</f>
        <v>$0.00</v>
      </c>
    </row>
    <row r="70" spans="1:15" s="10" customFormat="1" ht="15.75" customHeight="1" thickBot="1">
      <c r="A70" s="20"/>
      <c r="B70" s="20"/>
      <c r="C70" s="20"/>
      <c r="D70" s="20"/>
      <c r="E70" s="20"/>
      <c r="F70" s="20"/>
      <c r="G70" s="229" t="s">
        <v>96</v>
      </c>
      <c r="H70" s="32"/>
      <c r="I70" s="20"/>
      <c r="J70" s="20"/>
      <c r="K70" s="20"/>
      <c r="L70" s="20"/>
      <c r="M70" s="20"/>
      <c r="N70" s="20"/>
      <c r="O70" s="149" t="s">
        <v>97</v>
      </c>
    </row>
    <row r="71" spans="1:15" s="10" customFormat="1" ht="15.75" customHeight="1">
      <c r="A71" s="20"/>
      <c r="B71" s="20"/>
      <c r="C71" s="20"/>
      <c r="D71" s="20"/>
      <c r="E71" s="20"/>
      <c r="F71" s="20"/>
      <c r="G71" s="20"/>
      <c r="H71" s="32"/>
      <c r="I71" s="20"/>
      <c r="J71" s="20"/>
      <c r="K71" s="20"/>
      <c r="L71" s="20"/>
      <c r="M71" s="20"/>
      <c r="N71" s="20"/>
      <c r="O71" s="79"/>
    </row>
    <row r="72" spans="1:15" s="87" customFormat="1" ht="22.5" customHeight="1">
      <c r="A72" s="88" t="s">
        <v>13</v>
      </c>
      <c r="B72" s="85"/>
      <c r="C72" s="85"/>
      <c r="D72" s="85"/>
      <c r="E72" s="85"/>
      <c r="F72" s="85"/>
      <c r="G72" s="85"/>
      <c r="H72" s="92"/>
      <c r="I72" s="90" t="s">
        <v>130</v>
      </c>
      <c r="J72" s="85"/>
      <c r="K72" s="85"/>
      <c r="L72" s="85"/>
      <c r="M72" s="85"/>
      <c r="N72" s="93"/>
      <c r="O72" s="108" t="s">
        <v>46</v>
      </c>
    </row>
    <row r="73" spans="1:8" s="10" customFormat="1" ht="15.75" customHeight="1">
      <c r="A73" s="73"/>
      <c r="B73" s="12"/>
      <c r="C73" s="12"/>
      <c r="F73" s="12"/>
      <c r="G73" s="12"/>
      <c r="H73" s="32"/>
    </row>
    <row r="74" spans="1:15" s="10" customFormat="1" ht="15">
      <c r="A74" s="336" t="s">
        <v>30</v>
      </c>
      <c r="B74" s="337"/>
      <c r="C74" s="3" t="s">
        <v>10</v>
      </c>
      <c r="D74" s="280" t="s">
        <v>133</v>
      </c>
      <c r="E74" s="9" t="s">
        <v>47</v>
      </c>
      <c r="F74" s="56" t="s">
        <v>7</v>
      </c>
      <c r="G74" s="13" t="s">
        <v>121</v>
      </c>
      <c r="H74" s="35"/>
      <c r="I74" s="238" t="s">
        <v>10</v>
      </c>
      <c r="J74" s="9" t="s">
        <v>47</v>
      </c>
      <c r="K74" s="3" t="s">
        <v>1</v>
      </c>
      <c r="L74" s="3" t="s">
        <v>10</v>
      </c>
      <c r="M74" s="9" t="s">
        <v>47</v>
      </c>
      <c r="N74" s="3" t="s">
        <v>1</v>
      </c>
      <c r="O74" s="20"/>
    </row>
    <row r="75" spans="1:14" s="10" customFormat="1" ht="15.75" customHeight="1">
      <c r="A75" s="422"/>
      <c r="B75" s="424"/>
      <c r="C75" s="295"/>
      <c r="D75" s="310"/>
      <c r="E75" s="311"/>
      <c r="F75" s="28">
        <f>G75/12</f>
        <v>0</v>
      </c>
      <c r="G75" s="31">
        <f>A79*E75</f>
        <v>0</v>
      </c>
      <c r="H75" s="39"/>
      <c r="I75" s="308"/>
      <c r="J75" s="309"/>
      <c r="K75" s="29">
        <f>I75*J75</f>
        <v>0</v>
      </c>
      <c r="L75" s="343" t="s">
        <v>132</v>
      </c>
      <c r="M75" s="344"/>
      <c r="N75" s="29">
        <f>K75+K76+K77+K78</f>
        <v>0</v>
      </c>
    </row>
    <row r="76" spans="1:14" s="10" customFormat="1" ht="15.75" customHeight="1">
      <c r="A76" s="422"/>
      <c r="B76" s="424"/>
      <c r="C76" s="295"/>
      <c r="D76" s="310"/>
      <c r="E76" s="311"/>
      <c r="F76" s="28">
        <f>G76/12</f>
        <v>0</v>
      </c>
      <c r="G76" s="31">
        <f>B79*E76</f>
        <v>0</v>
      </c>
      <c r="H76" s="39"/>
      <c r="I76" s="308"/>
      <c r="J76" s="309"/>
      <c r="K76" s="29">
        <f>I76*J76</f>
        <v>0</v>
      </c>
      <c r="L76" s="239" t="s">
        <v>72</v>
      </c>
      <c r="M76" s="9" t="s">
        <v>47</v>
      </c>
      <c r="N76" s="121" t="s">
        <v>82</v>
      </c>
    </row>
    <row r="77" spans="1:17" s="10" customFormat="1" ht="15.75" customHeight="1">
      <c r="A77" s="422"/>
      <c r="B77" s="424"/>
      <c r="C77" s="295"/>
      <c r="D77" s="310"/>
      <c r="E77" s="311"/>
      <c r="F77" s="28">
        <f>G77/12</f>
        <v>0</v>
      </c>
      <c r="G77" s="31">
        <f>C79*E77</f>
        <v>0</v>
      </c>
      <c r="H77" s="39"/>
      <c r="I77" s="308"/>
      <c r="J77" s="309"/>
      <c r="K77" s="281">
        <f>I77*J77</f>
        <v>0</v>
      </c>
      <c r="L77" s="308"/>
      <c r="M77" s="309"/>
      <c r="N77" s="29">
        <f>L77*M77</f>
        <v>0</v>
      </c>
      <c r="O77" s="20"/>
      <c r="P77" s="20"/>
      <c r="Q77" s="20"/>
    </row>
    <row r="78" spans="1:17" s="10" customFormat="1" ht="15.75" customHeight="1" thickBot="1">
      <c r="A78" s="422"/>
      <c r="B78" s="424"/>
      <c r="C78" s="295"/>
      <c r="D78" s="310"/>
      <c r="E78" s="311"/>
      <c r="F78" s="28">
        <f>G78/12</f>
        <v>0</v>
      </c>
      <c r="G78" s="31">
        <f>A80*E78</f>
        <v>0</v>
      </c>
      <c r="H78" s="39"/>
      <c r="I78" s="295"/>
      <c r="J78" s="309"/>
      <c r="K78" s="29">
        <f>I78*J78</f>
        <v>0</v>
      </c>
      <c r="O78" s="20"/>
      <c r="Q78" s="6"/>
    </row>
    <row r="79" spans="1:15" s="10" customFormat="1" ht="18.75" customHeight="1" thickBot="1">
      <c r="A79" s="279">
        <f>IF(D75&gt;0,C75*D75+C75,C75)</f>
        <v>0</v>
      </c>
      <c r="B79" s="279">
        <f>IF(D76&gt;0,C76*D76+C76,C76)</f>
        <v>0</v>
      </c>
      <c r="C79" s="278">
        <f>IF(D77&gt;0,C77*D77+C77,C77)</f>
        <v>0</v>
      </c>
      <c r="D79" s="334" t="s">
        <v>43</v>
      </c>
      <c r="E79" s="335"/>
      <c r="F79" s="335"/>
      <c r="G79" s="70">
        <f>SUM(G75:G78)</f>
        <v>0</v>
      </c>
      <c r="H79" s="32"/>
      <c r="J79" s="334" t="s">
        <v>83</v>
      </c>
      <c r="K79" s="335"/>
      <c r="L79" s="335"/>
      <c r="M79" s="335"/>
      <c r="N79" s="335"/>
      <c r="O79" s="77" t="str">
        <f>IF(N75-N77&gt;0,N75-N77,"$0.00")</f>
        <v>$0.00</v>
      </c>
    </row>
    <row r="80" spans="1:16" s="10" customFormat="1" ht="15.75" customHeight="1" thickBot="1">
      <c r="A80" s="277">
        <f>IF(D78&gt;0,C78*D78+C78,C78)</f>
        <v>0</v>
      </c>
      <c r="B80" s="277"/>
      <c r="C80" s="277"/>
      <c r="D80" s="276"/>
      <c r="E80" s="276"/>
      <c r="F80" s="275"/>
      <c r="G80" s="229" t="s">
        <v>98</v>
      </c>
      <c r="H80" s="32"/>
      <c r="O80" s="149" t="s">
        <v>99</v>
      </c>
      <c r="P80" s="20"/>
    </row>
    <row r="81" spans="1:16" s="10" customFormat="1" ht="15.75" customHeight="1">
      <c r="A81" s="79"/>
      <c r="B81" s="20"/>
      <c r="C81" s="6"/>
      <c r="D81" s="8"/>
      <c r="E81" s="20"/>
      <c r="F81" s="20"/>
      <c r="G81" s="20"/>
      <c r="H81" s="32"/>
      <c r="M81" s="20"/>
      <c r="N81" s="20"/>
      <c r="O81" s="20"/>
      <c r="P81" s="20"/>
    </row>
    <row r="82" spans="1:15" s="87" customFormat="1" ht="22.5" customHeight="1">
      <c r="A82" s="88" t="s">
        <v>12</v>
      </c>
      <c r="B82" s="85"/>
      <c r="C82" s="85"/>
      <c r="D82" s="85"/>
      <c r="E82" s="83"/>
      <c r="F82" s="85"/>
      <c r="G82" s="85"/>
      <c r="H82" s="92"/>
      <c r="I82" s="131" t="s">
        <v>73</v>
      </c>
      <c r="J82" s="83"/>
      <c r="K82" s="83"/>
      <c r="L82" s="83"/>
      <c r="M82" s="83"/>
      <c r="N82" s="83"/>
      <c r="O82" s="132"/>
    </row>
    <row r="83" spans="4:18" s="10" customFormat="1" ht="15" customHeight="1">
      <c r="D83" s="78"/>
      <c r="E83" s="159"/>
      <c r="H83" s="32"/>
      <c r="I83" s="342"/>
      <c r="J83" s="342"/>
      <c r="K83" s="342"/>
      <c r="L83" s="342"/>
      <c r="M83" s="340"/>
      <c r="N83" s="341"/>
      <c r="O83" s="341"/>
      <c r="R83" s="24"/>
    </row>
    <row r="84" spans="1:15" s="10" customFormat="1" ht="33" customHeight="1">
      <c r="A84" s="355" t="s">
        <v>22</v>
      </c>
      <c r="B84" s="355"/>
      <c r="C84" s="147" t="s">
        <v>114</v>
      </c>
      <c r="D84" s="147" t="s">
        <v>113</v>
      </c>
      <c r="E84" s="43" t="s">
        <v>44</v>
      </c>
      <c r="F84" s="200" t="s">
        <v>116</v>
      </c>
      <c r="G84" s="231" t="s">
        <v>117</v>
      </c>
      <c r="H84" s="40"/>
      <c r="I84" s="240" t="s">
        <v>35</v>
      </c>
      <c r="J84" s="56" t="s">
        <v>84</v>
      </c>
      <c r="K84" s="56" t="s">
        <v>122</v>
      </c>
      <c r="L84" s="163" t="s">
        <v>119</v>
      </c>
      <c r="M84" s="129" t="s">
        <v>34</v>
      </c>
      <c r="N84" s="374" t="s">
        <v>33</v>
      </c>
      <c r="O84" s="374"/>
    </row>
    <row r="85" spans="1:15" s="10" customFormat="1" ht="16.5" customHeight="1">
      <c r="A85" s="422"/>
      <c r="B85" s="423"/>
      <c r="C85" s="295"/>
      <c r="D85" s="308"/>
      <c r="E85" s="312"/>
      <c r="F85" s="158">
        <f aca="true" t="shared" si="0" ref="F85:F91">D85*E85</f>
        <v>0</v>
      </c>
      <c r="G85" s="314"/>
      <c r="H85" s="39"/>
      <c r="I85" s="133">
        <f>'#1'!I85</f>
        <v>0</v>
      </c>
      <c r="J85" s="136">
        <f>'#1'!J85</f>
        <v>0</v>
      </c>
      <c r="K85" s="28">
        <f>'#1'!K85</f>
        <v>0</v>
      </c>
      <c r="L85" s="292">
        <f>'#1'!L85</f>
        <v>0</v>
      </c>
      <c r="M85" s="148">
        <f>'#1'!M85</f>
        <v>0</v>
      </c>
      <c r="N85" s="323">
        <f>'#1'!N85:O85</f>
        <v>0</v>
      </c>
      <c r="O85" s="323"/>
    </row>
    <row r="86" spans="1:15" s="10" customFormat="1" ht="16.5" customHeight="1">
      <c r="A86" s="422"/>
      <c r="B86" s="423"/>
      <c r="C86" s="295"/>
      <c r="D86" s="295"/>
      <c r="E86" s="312"/>
      <c r="F86" s="148">
        <f t="shared" si="0"/>
        <v>0</v>
      </c>
      <c r="G86" s="315"/>
      <c r="H86" s="39"/>
      <c r="I86" s="130">
        <f>'#2'!I86</f>
        <v>0</v>
      </c>
      <c r="J86" s="136">
        <f>'#2'!J86</f>
        <v>0</v>
      </c>
      <c r="K86" s="28">
        <f>'#2'!K86</f>
        <v>0</v>
      </c>
      <c r="L86" s="292">
        <f>'#2'!L86</f>
        <v>0</v>
      </c>
      <c r="M86" s="148">
        <f>'#2'!M86</f>
        <v>0</v>
      </c>
      <c r="N86" s="406">
        <f>'#2'!N86:O86</f>
        <v>0</v>
      </c>
      <c r="O86" s="407"/>
    </row>
    <row r="87" spans="1:15" s="10" customFormat="1" ht="16.5" customHeight="1">
      <c r="A87" s="422"/>
      <c r="B87" s="423"/>
      <c r="C87" s="295"/>
      <c r="D87" s="295"/>
      <c r="E87" s="312"/>
      <c r="F87" s="148">
        <f t="shared" si="0"/>
        <v>0</v>
      </c>
      <c r="G87" s="315"/>
      <c r="H87" s="39"/>
      <c r="I87" s="130">
        <f>'#3'!I87</f>
        <v>0</v>
      </c>
      <c r="J87" s="136">
        <f>'#3'!J87</f>
        <v>0</v>
      </c>
      <c r="K87" s="28">
        <f>'#3'!K87</f>
        <v>0</v>
      </c>
      <c r="L87" s="292">
        <f>'#3'!L86</f>
        <v>0</v>
      </c>
      <c r="M87" s="148">
        <f>'#3'!M87</f>
        <v>0</v>
      </c>
      <c r="N87" s="323">
        <f>'#3'!N87:O87</f>
        <v>0</v>
      </c>
      <c r="O87" s="323"/>
    </row>
    <row r="88" spans="1:15" s="10" customFormat="1" ht="16.5" customHeight="1">
      <c r="A88" s="422"/>
      <c r="B88" s="423"/>
      <c r="C88" s="295"/>
      <c r="D88" s="308"/>
      <c r="E88" s="312"/>
      <c r="F88" s="148">
        <f t="shared" si="0"/>
        <v>0</v>
      </c>
      <c r="G88" s="315"/>
      <c r="H88" s="39"/>
      <c r="I88" s="130">
        <f>'#4'!I88</f>
        <v>0</v>
      </c>
      <c r="J88" s="136">
        <f>'#4'!J88</f>
        <v>0</v>
      </c>
      <c r="K88" s="28">
        <f>'#4'!K88</f>
        <v>0</v>
      </c>
      <c r="L88" s="292">
        <f>'#4'!L88</f>
        <v>0</v>
      </c>
      <c r="M88" s="148">
        <f>'#4'!M88</f>
        <v>0</v>
      </c>
      <c r="N88" s="323">
        <f>'#4'!N88:O88</f>
        <v>0</v>
      </c>
      <c r="O88" s="323"/>
    </row>
    <row r="89" spans="1:15" s="10" customFormat="1" ht="16.5" customHeight="1">
      <c r="A89" s="422"/>
      <c r="B89" s="423"/>
      <c r="C89" s="295"/>
      <c r="D89" s="295"/>
      <c r="E89" s="312"/>
      <c r="F89" s="148">
        <f t="shared" si="0"/>
        <v>0</v>
      </c>
      <c r="G89" s="315"/>
      <c r="H89" s="39"/>
      <c r="I89" s="130">
        <f>M8</f>
        <v>0</v>
      </c>
      <c r="J89" s="136">
        <f>J8</f>
        <v>0</v>
      </c>
      <c r="K89" s="28">
        <f>C92</f>
        <v>0</v>
      </c>
      <c r="L89" s="292">
        <f>F93</f>
        <v>0</v>
      </c>
      <c r="M89" s="148">
        <f>N89/12</f>
        <v>0</v>
      </c>
      <c r="N89" s="323">
        <f>G59+O59+G69+O69+G79+O79</f>
        <v>0</v>
      </c>
      <c r="O89" s="323"/>
    </row>
    <row r="90" spans="1:15" s="10" customFormat="1" ht="15.75" customHeight="1" thickBot="1">
      <c r="A90" s="422"/>
      <c r="B90" s="423"/>
      <c r="C90" s="295"/>
      <c r="D90" s="308"/>
      <c r="E90" s="312"/>
      <c r="F90" s="148">
        <f t="shared" si="0"/>
        <v>0</v>
      </c>
      <c r="G90" s="315"/>
      <c r="H90" s="39"/>
      <c r="I90" s="241">
        <f>'#6'!I90</f>
        <v>0</v>
      </c>
      <c r="J90" s="138">
        <f>'#6'!J90</f>
        <v>0</v>
      </c>
      <c r="K90" s="139">
        <f>'#6'!K90</f>
        <v>0</v>
      </c>
      <c r="L90" s="292">
        <f>'#6'!L90</f>
        <v>0</v>
      </c>
      <c r="M90" s="148">
        <f>'#6'!M90</f>
        <v>0</v>
      </c>
      <c r="N90" s="365">
        <f>'#6'!N90:O90</f>
        <v>0</v>
      </c>
      <c r="O90" s="365"/>
    </row>
    <row r="91" spans="1:16" s="10" customFormat="1" ht="15.75" thickBot="1">
      <c r="A91" s="422"/>
      <c r="B91" s="425"/>
      <c r="C91" s="307"/>
      <c r="D91" s="313"/>
      <c r="E91" s="312"/>
      <c r="F91" s="29">
        <f t="shared" si="0"/>
        <v>0</v>
      </c>
      <c r="G91" s="315"/>
      <c r="H91" s="37"/>
      <c r="I91" s="379" t="s">
        <v>86</v>
      </c>
      <c r="J91" s="380"/>
      <c r="K91" s="143">
        <f>SUM(K85:K90)</f>
        <v>0</v>
      </c>
      <c r="L91" s="142">
        <f>SUM(L85:L90)</f>
        <v>0</v>
      </c>
      <c r="M91" s="135">
        <f>SUM(M85:M90)</f>
        <v>0</v>
      </c>
      <c r="N91" s="372">
        <f>SUM(N85:N90)</f>
        <v>0</v>
      </c>
      <c r="O91" s="373"/>
      <c r="P91" s="140"/>
    </row>
    <row r="92" spans="2:15" s="10" customFormat="1" ht="15.75" customHeight="1" thickBot="1" thickTop="1">
      <c r="B92" s="47" t="s">
        <v>115</v>
      </c>
      <c r="C92" s="199">
        <f>SUM(C85:C91)</f>
        <v>0</v>
      </c>
      <c r="D92" s="157"/>
      <c r="E92" s="165" t="s">
        <v>86</v>
      </c>
      <c r="F92" s="166">
        <f>SUM(F85:F91)</f>
        <v>0</v>
      </c>
      <c r="G92" s="232">
        <f>SUM(G85:G91)</f>
        <v>0</v>
      </c>
      <c r="H92" s="37"/>
      <c r="I92" s="381" t="s">
        <v>11</v>
      </c>
      <c r="J92" s="382"/>
      <c r="K92" s="375" t="str">
        <f>IF(K91&gt;5000,K91*0.06%,"N/A")</f>
        <v>N/A</v>
      </c>
      <c r="L92" s="376"/>
      <c r="M92" s="366" t="s">
        <v>95</v>
      </c>
      <c r="N92" s="368">
        <f>N91+K93</f>
        <v>0</v>
      </c>
      <c r="O92" s="369"/>
    </row>
    <row r="93" spans="2:15" s="10" customFormat="1" ht="18.75" customHeight="1" thickBot="1">
      <c r="B93" s="24"/>
      <c r="C93" s="24"/>
      <c r="D93" s="377" t="s">
        <v>120</v>
      </c>
      <c r="E93" s="378"/>
      <c r="F93" s="384">
        <f>F92+G92</f>
        <v>0</v>
      </c>
      <c r="G93" s="384"/>
      <c r="H93" s="37"/>
      <c r="I93" s="383" t="s">
        <v>85</v>
      </c>
      <c r="J93" s="355"/>
      <c r="K93" s="385">
        <f>MAX(K92,L91)</f>
        <v>0</v>
      </c>
      <c r="L93" s="386"/>
      <c r="M93" s="367"/>
      <c r="N93" s="370"/>
      <c r="O93" s="371"/>
    </row>
    <row r="94" spans="1:15" s="10" customFormat="1" ht="15.75">
      <c r="A94" s="160" t="s">
        <v>29</v>
      </c>
      <c r="B94" s="30"/>
      <c r="C94" s="30"/>
      <c r="D94" s="30"/>
      <c r="H94" s="12"/>
      <c r="O94" s="20"/>
    </row>
    <row r="95" spans="1:15" s="10" customFormat="1" ht="15">
      <c r="A95" s="30"/>
      <c r="B95" s="30"/>
      <c r="C95" s="30"/>
      <c r="D95" s="30"/>
      <c r="H95" s="12"/>
      <c r="O95" s="20"/>
    </row>
    <row r="96" spans="1:15" s="10" customFormat="1" ht="25.5" customHeight="1">
      <c r="A96" s="354" t="s">
        <v>23</v>
      </c>
      <c r="B96" s="354"/>
      <c r="C96" s="161" t="s">
        <v>13</v>
      </c>
      <c r="D96" s="30"/>
      <c r="H96" s="12"/>
      <c r="O96" s="20"/>
    </row>
    <row r="97" spans="1:15" s="10" customFormat="1" ht="15">
      <c r="A97" s="30" t="s">
        <v>4</v>
      </c>
      <c r="B97" s="30"/>
      <c r="C97" s="24" t="s">
        <v>100</v>
      </c>
      <c r="D97" s="30"/>
      <c r="E97" s="24"/>
      <c r="H97" s="12"/>
      <c r="O97" s="20"/>
    </row>
    <row r="98" spans="1:15" s="10" customFormat="1" ht="15">
      <c r="A98" s="30" t="s">
        <v>2</v>
      </c>
      <c r="B98" s="30"/>
      <c r="C98" s="150" t="s">
        <v>101</v>
      </c>
      <c r="D98" s="30"/>
      <c r="E98" s="150"/>
      <c r="H98" s="12"/>
      <c r="O98" s="20"/>
    </row>
    <row r="99" spans="1:15" s="10" customFormat="1" ht="15">
      <c r="A99" s="30" t="s">
        <v>25</v>
      </c>
      <c r="B99" s="30"/>
      <c r="C99" s="24" t="s">
        <v>31</v>
      </c>
      <c r="E99" s="150"/>
      <c r="H99" s="12"/>
      <c r="O99" s="20"/>
    </row>
    <row r="100" spans="1:15" s="10" customFormat="1" ht="15">
      <c r="A100" s="30" t="s">
        <v>24</v>
      </c>
      <c r="B100" s="30"/>
      <c r="C100" s="150" t="s">
        <v>102</v>
      </c>
      <c r="D100" s="30"/>
      <c r="E100" s="24"/>
      <c r="H100" s="12"/>
      <c r="O100" s="20"/>
    </row>
    <row r="101" spans="1:15" s="10" customFormat="1" ht="15">
      <c r="A101" s="30" t="s">
        <v>26</v>
      </c>
      <c r="B101" s="30"/>
      <c r="C101" s="24" t="s">
        <v>103</v>
      </c>
      <c r="D101" s="30"/>
      <c r="E101" s="24"/>
      <c r="H101" s="12"/>
      <c r="O101" s="20"/>
    </row>
    <row r="102" spans="1:15" s="10" customFormat="1" ht="15">
      <c r="A102" s="162" t="s">
        <v>3</v>
      </c>
      <c r="B102" s="30"/>
      <c r="C102" s="151" t="s">
        <v>28</v>
      </c>
      <c r="D102" s="30"/>
      <c r="E102" s="151"/>
      <c r="H102" s="12"/>
      <c r="O102" s="20"/>
    </row>
    <row r="103" spans="1:15" s="10" customFormat="1" ht="15">
      <c r="A103" s="30" t="s">
        <v>40</v>
      </c>
      <c r="B103" s="30"/>
      <c r="C103" s="150" t="s">
        <v>123</v>
      </c>
      <c r="D103" s="30"/>
      <c r="E103" s="150"/>
      <c r="H103" s="11"/>
      <c r="O103" s="20"/>
    </row>
    <row r="104" spans="1:15" s="10" customFormat="1" ht="15">
      <c r="A104" s="30"/>
      <c r="B104" s="30"/>
      <c r="C104" s="150" t="s">
        <v>104</v>
      </c>
      <c r="D104" s="30"/>
      <c r="E104" s="150"/>
      <c r="H104" s="11"/>
      <c r="O104" s="20"/>
    </row>
    <row r="105" spans="1:15" s="10" customFormat="1" ht="15">
      <c r="A105" s="30"/>
      <c r="B105" s="30"/>
      <c r="C105" s="150" t="s">
        <v>105</v>
      </c>
      <c r="D105" s="30"/>
      <c r="E105" s="150"/>
      <c r="H105" s="11"/>
      <c r="O105" s="20"/>
    </row>
    <row r="106" spans="1:15" s="10" customFormat="1" ht="15">
      <c r="A106" s="30"/>
      <c r="B106" s="30"/>
      <c r="C106" s="150" t="s">
        <v>106</v>
      </c>
      <c r="D106" s="30"/>
      <c r="E106" s="150"/>
      <c r="H106" s="11"/>
      <c r="O106" s="20"/>
    </row>
    <row r="107" spans="1:15" s="10" customFormat="1" ht="15">
      <c r="A107" s="30"/>
      <c r="B107" s="30"/>
      <c r="C107" s="150" t="s">
        <v>107</v>
      </c>
      <c r="D107" s="30"/>
      <c r="E107" s="150"/>
      <c r="H107" s="11"/>
      <c r="O107" s="20"/>
    </row>
    <row r="108" spans="1:15" s="10" customFormat="1" ht="15">
      <c r="A108" s="30"/>
      <c r="B108" s="30"/>
      <c r="C108" s="150" t="s">
        <v>124</v>
      </c>
      <c r="D108" s="30"/>
      <c r="E108" s="150"/>
      <c r="H108" s="11"/>
      <c r="O108" s="20"/>
    </row>
    <row r="109" spans="1:15" s="10" customFormat="1" ht="15">
      <c r="A109" s="30"/>
      <c r="B109" s="30"/>
      <c r="C109" s="150" t="s">
        <v>108</v>
      </c>
      <c r="D109" s="30"/>
      <c r="E109" s="150"/>
      <c r="H109" s="11"/>
      <c r="O109" s="20"/>
    </row>
    <row r="110" spans="1:15" s="10" customFormat="1" ht="15">
      <c r="A110" s="30"/>
      <c r="B110" s="30"/>
      <c r="C110" s="20" t="s">
        <v>27</v>
      </c>
      <c r="D110" s="30"/>
      <c r="E110" s="20"/>
      <c r="H110" s="11"/>
      <c r="O110" s="20"/>
    </row>
    <row r="111" spans="1:15" s="10" customFormat="1" ht="15">
      <c r="A111" s="30"/>
      <c r="B111" s="30"/>
      <c r="D111" s="30"/>
      <c r="H111" s="11"/>
      <c r="O111" s="20"/>
    </row>
    <row r="112" spans="1:15" s="10" customFormat="1" ht="15">
      <c r="A112" s="30"/>
      <c r="B112" s="30"/>
      <c r="C112" s="150"/>
      <c r="D112" s="30"/>
      <c r="H112" s="11"/>
      <c r="O112" s="20"/>
    </row>
    <row r="113" spans="1:15" s="10" customFormat="1" ht="15">
      <c r="A113" s="30"/>
      <c r="B113" s="30"/>
      <c r="C113" s="150"/>
      <c r="D113" s="30"/>
      <c r="H113" s="11"/>
      <c r="O113" s="20"/>
    </row>
    <row r="114" spans="1:15" s="10" customFormat="1" ht="15">
      <c r="A114" s="30"/>
      <c r="B114" s="30"/>
      <c r="D114" s="30"/>
      <c r="H114" s="11"/>
      <c r="O114" s="20"/>
    </row>
    <row r="115" spans="8:15" s="10" customFormat="1" ht="15">
      <c r="H115" s="11"/>
      <c r="O115" s="20"/>
    </row>
    <row r="116" spans="8:15" s="10" customFormat="1" ht="15">
      <c r="H116" s="11"/>
      <c r="O116" s="20"/>
    </row>
    <row r="117" spans="8:15" s="10" customFormat="1" ht="15">
      <c r="H117" s="11"/>
      <c r="O117" s="20"/>
    </row>
    <row r="118" spans="8:15" s="10" customFormat="1" ht="15">
      <c r="H118" s="11"/>
      <c r="O118" s="20"/>
    </row>
    <row r="119" spans="8:15" s="10" customFormat="1" ht="15">
      <c r="H119" s="11"/>
      <c r="O119" s="20"/>
    </row>
    <row r="120" spans="8:15" s="10" customFormat="1" ht="15">
      <c r="H120" s="11"/>
      <c r="O120" s="20"/>
    </row>
    <row r="121" spans="8:15" s="10" customFormat="1" ht="15">
      <c r="H121" s="11"/>
      <c r="O121" s="20"/>
    </row>
    <row r="122" spans="8:15" s="10" customFormat="1" ht="15">
      <c r="H122" s="11"/>
      <c r="O122" s="20"/>
    </row>
    <row r="123" spans="8:15" s="10" customFormat="1" ht="15">
      <c r="H123" s="11"/>
      <c r="O123" s="20"/>
    </row>
    <row r="124" spans="8:15" s="10" customFormat="1" ht="15">
      <c r="H124" s="11"/>
      <c r="O124" s="20"/>
    </row>
    <row r="125" spans="8:15" s="10" customFormat="1" ht="15">
      <c r="H125" s="11"/>
      <c r="O125" s="20"/>
    </row>
    <row r="126" spans="8:15" s="10" customFormat="1" ht="15">
      <c r="H126" s="11"/>
      <c r="O126" s="20"/>
    </row>
    <row r="127" spans="8:15" s="10" customFormat="1" ht="15">
      <c r="H127" s="11"/>
      <c r="O127" s="20"/>
    </row>
    <row r="128" spans="8:15" s="10" customFormat="1" ht="15">
      <c r="H128" s="11"/>
      <c r="O128" s="20"/>
    </row>
    <row r="129" spans="8:15" s="10" customFormat="1" ht="15">
      <c r="H129" s="11"/>
      <c r="O129" s="20"/>
    </row>
    <row r="130" spans="8:15" s="10" customFormat="1" ht="15">
      <c r="H130" s="11"/>
      <c r="O130" s="20"/>
    </row>
    <row r="131" spans="8:15" s="10" customFormat="1" ht="15">
      <c r="H131" s="11"/>
      <c r="O131" s="20"/>
    </row>
    <row r="132" spans="8:15" s="10" customFormat="1" ht="15">
      <c r="H132" s="11"/>
      <c r="O132" s="20"/>
    </row>
    <row r="133" spans="8:15" s="10" customFormat="1" ht="15">
      <c r="H133" s="11"/>
      <c r="O133" s="20"/>
    </row>
    <row r="134" spans="8:15" s="10" customFormat="1" ht="15">
      <c r="H134" s="11"/>
      <c r="O134" s="20"/>
    </row>
    <row r="135" spans="8:15" s="10" customFormat="1" ht="15">
      <c r="H135" s="11"/>
      <c r="O135" s="20"/>
    </row>
    <row r="136" spans="8:15" s="10" customFormat="1" ht="15">
      <c r="H136" s="11"/>
      <c r="O136" s="20"/>
    </row>
    <row r="137" spans="8:15" s="10" customFormat="1" ht="15">
      <c r="H137" s="11"/>
      <c r="O137" s="20"/>
    </row>
    <row r="138" spans="8:15" s="10" customFormat="1" ht="15">
      <c r="H138" s="11"/>
      <c r="O138" s="20"/>
    </row>
    <row r="139" spans="8:15" s="10" customFormat="1" ht="15">
      <c r="H139" s="11"/>
      <c r="O139" s="20"/>
    </row>
    <row r="140" spans="8:15" s="10" customFormat="1" ht="15">
      <c r="H140" s="11"/>
      <c r="O140" s="20"/>
    </row>
    <row r="141" spans="8:15" s="10" customFormat="1" ht="15">
      <c r="H141" s="11"/>
      <c r="O141" s="20"/>
    </row>
    <row r="142" spans="8:15" s="10" customFormat="1" ht="15">
      <c r="H142" s="11"/>
      <c r="O142" s="20"/>
    </row>
    <row r="143" spans="8:15" s="10" customFormat="1" ht="15">
      <c r="H143" s="11"/>
      <c r="O143" s="20"/>
    </row>
    <row r="144" spans="8:15" s="10" customFormat="1" ht="15">
      <c r="H144" s="11"/>
      <c r="O144" s="20"/>
    </row>
    <row r="145" spans="8:15" s="10" customFormat="1" ht="15">
      <c r="H145" s="11"/>
      <c r="O145" s="20"/>
    </row>
    <row r="146" spans="8:15" s="10" customFormat="1" ht="15">
      <c r="H146" s="11"/>
      <c r="O146" s="20"/>
    </row>
    <row r="147" spans="8:15" s="10" customFormat="1" ht="15">
      <c r="H147" s="11"/>
      <c r="O147" s="20"/>
    </row>
    <row r="148" spans="8:15" s="10" customFormat="1" ht="15">
      <c r="H148" s="11"/>
      <c r="O148" s="20"/>
    </row>
    <row r="149" spans="8:15" s="10" customFormat="1" ht="15">
      <c r="H149" s="11"/>
      <c r="O149" s="20"/>
    </row>
    <row r="150" spans="8:15" s="10" customFormat="1" ht="15">
      <c r="H150" s="11"/>
      <c r="O150" s="20"/>
    </row>
    <row r="151" spans="8:15" s="10" customFormat="1" ht="15">
      <c r="H151" s="11"/>
      <c r="O151" s="20"/>
    </row>
    <row r="152" spans="8:15" s="10" customFormat="1" ht="15">
      <c r="H152" s="11"/>
      <c r="O152" s="20"/>
    </row>
    <row r="153" spans="8:15" s="10" customFormat="1" ht="15">
      <c r="H153" s="11"/>
      <c r="O153" s="20"/>
    </row>
    <row r="154" spans="8:15" s="10" customFormat="1" ht="15">
      <c r="H154" s="11"/>
      <c r="O154" s="20"/>
    </row>
    <row r="155" spans="8:15" s="10" customFormat="1" ht="15">
      <c r="H155" s="11"/>
      <c r="O155" s="20"/>
    </row>
    <row r="156" spans="8:15" s="10" customFormat="1" ht="15">
      <c r="H156" s="11"/>
      <c r="O156" s="20"/>
    </row>
    <row r="157" s="10" customFormat="1" ht="15">
      <c r="H157" s="11"/>
    </row>
    <row r="158" s="10" customFormat="1" ht="15">
      <c r="H158" s="11"/>
    </row>
    <row r="159" s="10" customFormat="1" ht="15">
      <c r="H159" s="11"/>
    </row>
    <row r="160" s="10" customFormat="1" ht="15">
      <c r="H160" s="11"/>
    </row>
    <row r="161" s="10" customFormat="1" ht="15">
      <c r="H161" s="11"/>
    </row>
    <row r="162" s="10" customFormat="1" ht="15">
      <c r="H162" s="11"/>
    </row>
    <row r="163" s="10" customFormat="1" ht="15">
      <c r="H163" s="11"/>
    </row>
    <row r="164" s="10" customFormat="1" ht="15">
      <c r="H164" s="11"/>
    </row>
    <row r="165" s="10" customFormat="1" ht="15">
      <c r="H165" s="11"/>
    </row>
    <row r="166" s="10" customFormat="1" ht="15">
      <c r="H166" s="11"/>
    </row>
    <row r="167" s="10" customFormat="1" ht="15">
      <c r="H167" s="11"/>
    </row>
    <row r="168" s="10" customFormat="1" ht="15">
      <c r="H168" s="11"/>
    </row>
    <row r="169" s="10" customFormat="1" ht="15">
      <c r="H169" s="11"/>
    </row>
    <row r="170" s="10" customFormat="1" ht="15">
      <c r="H170" s="11"/>
    </row>
    <row r="171" s="10" customFormat="1" ht="15">
      <c r="H171" s="11"/>
    </row>
    <row r="172" s="10" customFormat="1" ht="15">
      <c r="H172" s="11"/>
    </row>
    <row r="173" s="10" customFormat="1" ht="15">
      <c r="H173" s="11"/>
    </row>
    <row r="174" s="10" customFormat="1" ht="15">
      <c r="H174" s="11"/>
    </row>
    <row r="175" s="10" customFormat="1" ht="15">
      <c r="H175" s="11"/>
    </row>
    <row r="176" s="10" customFormat="1" ht="15">
      <c r="H176" s="11"/>
    </row>
    <row r="177" s="10" customFormat="1" ht="15">
      <c r="H177" s="11"/>
    </row>
    <row r="178" s="10" customFormat="1" ht="15">
      <c r="H178" s="11"/>
    </row>
    <row r="179" s="10" customFormat="1" ht="15">
      <c r="H179" s="11"/>
    </row>
    <row r="180" s="10" customFormat="1" ht="15">
      <c r="H180" s="11"/>
    </row>
    <row r="181" s="10" customFormat="1" ht="15">
      <c r="H181" s="11"/>
    </row>
    <row r="182" s="10" customFormat="1" ht="15">
      <c r="H182" s="11"/>
    </row>
    <row r="183" s="10" customFormat="1" ht="15">
      <c r="H183" s="11"/>
    </row>
    <row r="184" s="10" customFormat="1" ht="15">
      <c r="H184" s="11"/>
    </row>
    <row r="185" s="10" customFormat="1" ht="15">
      <c r="H185" s="11"/>
    </row>
    <row r="186" s="10" customFormat="1" ht="15">
      <c r="H186" s="11"/>
    </row>
    <row r="187" s="10" customFormat="1" ht="15">
      <c r="H187" s="11"/>
    </row>
    <row r="188" s="10" customFormat="1" ht="15">
      <c r="H188" s="11"/>
    </row>
    <row r="189" s="10" customFormat="1" ht="15">
      <c r="H189" s="11"/>
    </row>
    <row r="190" s="10" customFormat="1" ht="15">
      <c r="H190" s="11"/>
    </row>
    <row r="191" s="10" customFormat="1" ht="15">
      <c r="H191" s="11"/>
    </row>
    <row r="192" s="10" customFormat="1" ht="15">
      <c r="H192" s="11"/>
    </row>
    <row r="193" s="10" customFormat="1" ht="15">
      <c r="H193" s="11"/>
    </row>
    <row r="194" s="10" customFormat="1" ht="15">
      <c r="H194" s="11"/>
    </row>
    <row r="195" s="10" customFormat="1" ht="15">
      <c r="H195" s="11"/>
    </row>
    <row r="196" s="10" customFormat="1" ht="15">
      <c r="H196" s="11"/>
    </row>
    <row r="197" s="10" customFormat="1" ht="15">
      <c r="H197" s="11"/>
    </row>
    <row r="198" s="10" customFormat="1" ht="15">
      <c r="H198" s="11"/>
    </row>
    <row r="199" s="10" customFormat="1" ht="15">
      <c r="H199" s="11"/>
    </row>
    <row r="200" s="10" customFormat="1" ht="15">
      <c r="H200" s="11"/>
    </row>
    <row r="201" s="10" customFormat="1" ht="15">
      <c r="H201" s="11"/>
    </row>
    <row r="202" s="10" customFormat="1" ht="15">
      <c r="H202" s="11"/>
    </row>
    <row r="203" s="10" customFormat="1" ht="15">
      <c r="H203" s="11"/>
    </row>
    <row r="204" s="10" customFormat="1" ht="15">
      <c r="H204" s="11"/>
    </row>
    <row r="205" s="10" customFormat="1" ht="15">
      <c r="H205" s="11"/>
    </row>
    <row r="206" s="10" customFormat="1" ht="15">
      <c r="H206" s="11"/>
    </row>
    <row r="207" s="10" customFormat="1" ht="15">
      <c r="H207" s="11"/>
    </row>
    <row r="208" s="10" customFormat="1" ht="15">
      <c r="H208" s="11"/>
    </row>
    <row r="209" s="10" customFormat="1" ht="15">
      <c r="H209" s="11"/>
    </row>
    <row r="210" s="10" customFormat="1" ht="15">
      <c r="H210" s="11"/>
    </row>
    <row r="211" s="10" customFormat="1" ht="15">
      <c r="H211" s="11"/>
    </row>
    <row r="212" s="10" customFormat="1" ht="15">
      <c r="H212" s="11"/>
    </row>
    <row r="213" s="10" customFormat="1" ht="15">
      <c r="H213" s="11"/>
    </row>
    <row r="214" s="10" customFormat="1" ht="15">
      <c r="H214" s="11"/>
    </row>
    <row r="215" s="10" customFormat="1" ht="15">
      <c r="H215" s="11"/>
    </row>
    <row r="216" s="10" customFormat="1" ht="15">
      <c r="H216" s="11"/>
    </row>
    <row r="217" s="10" customFormat="1" ht="15">
      <c r="H217" s="11"/>
    </row>
    <row r="218" s="10" customFormat="1" ht="15">
      <c r="H218" s="11"/>
    </row>
    <row r="219" s="10" customFormat="1" ht="15">
      <c r="H219" s="11"/>
    </row>
    <row r="220" s="10" customFormat="1" ht="15">
      <c r="H220" s="11"/>
    </row>
    <row r="221" s="10" customFormat="1" ht="15">
      <c r="H221" s="11"/>
    </row>
    <row r="222" s="10" customFormat="1" ht="15">
      <c r="H222" s="11"/>
    </row>
    <row r="223" s="10" customFormat="1" ht="15">
      <c r="H223" s="11"/>
    </row>
    <row r="224" s="10" customFormat="1" ht="15">
      <c r="H224" s="11"/>
    </row>
    <row r="225" s="10" customFormat="1" ht="15">
      <c r="H225" s="11"/>
    </row>
    <row r="226" s="10" customFormat="1" ht="15">
      <c r="H226" s="11"/>
    </row>
    <row r="227" s="10" customFormat="1" ht="15">
      <c r="H227" s="11"/>
    </row>
    <row r="228" s="10" customFormat="1" ht="15">
      <c r="H228" s="11"/>
    </row>
    <row r="229" s="10" customFormat="1" ht="15">
      <c r="H229" s="11"/>
    </row>
    <row r="230" s="10" customFormat="1" ht="15">
      <c r="H230" s="11"/>
    </row>
    <row r="231" s="10" customFormat="1" ht="15">
      <c r="H231" s="11"/>
    </row>
    <row r="232" s="10" customFormat="1" ht="15">
      <c r="H232" s="11"/>
    </row>
    <row r="233" s="10" customFormat="1" ht="15">
      <c r="H233" s="11"/>
    </row>
    <row r="234" s="10" customFormat="1" ht="15">
      <c r="H234" s="11"/>
    </row>
    <row r="235" s="10" customFormat="1" ht="15">
      <c r="H235" s="11"/>
    </row>
    <row r="236" s="10" customFormat="1" ht="15">
      <c r="H236" s="11"/>
    </row>
    <row r="237" s="10" customFormat="1" ht="15">
      <c r="H237" s="11"/>
    </row>
    <row r="238" s="10" customFormat="1" ht="15">
      <c r="H238" s="11"/>
    </row>
    <row r="239" s="10" customFormat="1" ht="15">
      <c r="H239" s="11"/>
    </row>
    <row r="240" s="10" customFormat="1" ht="15">
      <c r="H240" s="11"/>
    </row>
    <row r="241" s="10" customFormat="1" ht="15">
      <c r="H241" s="11"/>
    </row>
    <row r="242" s="10" customFormat="1" ht="15">
      <c r="H242" s="11"/>
    </row>
    <row r="243" s="10" customFormat="1" ht="15">
      <c r="H243" s="11"/>
    </row>
    <row r="244" s="10" customFormat="1" ht="15">
      <c r="H244" s="11"/>
    </row>
    <row r="245" s="10" customFormat="1" ht="15">
      <c r="H245" s="11"/>
    </row>
    <row r="246" s="10" customFormat="1" ht="15">
      <c r="H246" s="11"/>
    </row>
    <row r="247" s="10" customFormat="1" ht="15">
      <c r="H247" s="11"/>
    </row>
    <row r="248" s="10" customFormat="1" ht="15">
      <c r="H248" s="11"/>
    </row>
    <row r="249" s="10" customFormat="1" ht="15">
      <c r="H249" s="11"/>
    </row>
    <row r="250" s="10" customFormat="1" ht="15">
      <c r="H250" s="11"/>
    </row>
    <row r="251" s="10" customFormat="1" ht="15">
      <c r="H251" s="11"/>
    </row>
    <row r="252" s="10" customFormat="1" ht="15">
      <c r="H252" s="11"/>
    </row>
    <row r="253" s="10" customFormat="1" ht="15">
      <c r="H253" s="11"/>
    </row>
    <row r="254" s="10" customFormat="1" ht="15">
      <c r="H254" s="11"/>
    </row>
    <row r="255" s="10" customFormat="1" ht="15">
      <c r="H255" s="11"/>
    </row>
    <row r="256" s="10" customFormat="1" ht="15">
      <c r="H256" s="11"/>
    </row>
    <row r="257" s="10" customFormat="1" ht="15">
      <c r="H257" s="11"/>
    </row>
    <row r="258" s="10" customFormat="1" ht="15">
      <c r="H258" s="11"/>
    </row>
    <row r="259" s="10" customFormat="1" ht="15">
      <c r="H259" s="11"/>
    </row>
    <row r="260" s="10" customFormat="1" ht="15">
      <c r="H260" s="11"/>
    </row>
    <row r="261" s="10" customFormat="1" ht="15">
      <c r="H261" s="11"/>
    </row>
    <row r="262" s="10" customFormat="1" ht="15">
      <c r="H262" s="11"/>
    </row>
    <row r="263" s="10" customFormat="1" ht="15">
      <c r="H263" s="11"/>
    </row>
    <row r="264" s="10" customFormat="1" ht="15">
      <c r="H264" s="11"/>
    </row>
    <row r="265" s="10" customFormat="1" ht="15">
      <c r="H265" s="11"/>
    </row>
    <row r="266" s="10" customFormat="1" ht="15">
      <c r="H266" s="11"/>
    </row>
    <row r="267" s="10" customFormat="1" ht="15">
      <c r="H267" s="11"/>
    </row>
    <row r="268" s="10" customFormat="1" ht="15">
      <c r="H268" s="11"/>
    </row>
    <row r="269" s="10" customFormat="1" ht="15">
      <c r="H269" s="11"/>
    </row>
    <row r="270" s="10" customFormat="1" ht="15">
      <c r="H270" s="11"/>
    </row>
    <row r="271" s="10" customFormat="1" ht="15">
      <c r="H271" s="11"/>
    </row>
    <row r="272" s="10" customFormat="1" ht="15">
      <c r="H272" s="11"/>
    </row>
    <row r="273" s="10" customFormat="1" ht="15">
      <c r="H273" s="11"/>
    </row>
    <row r="274" s="10" customFormat="1" ht="15">
      <c r="H274" s="11"/>
    </row>
    <row r="275" s="10" customFormat="1" ht="15">
      <c r="H275" s="11"/>
    </row>
    <row r="276" s="10" customFormat="1" ht="15">
      <c r="H276" s="11"/>
    </row>
    <row r="277" s="10" customFormat="1" ht="15">
      <c r="H277" s="11"/>
    </row>
    <row r="278" s="10" customFormat="1" ht="15">
      <c r="H278" s="11"/>
    </row>
    <row r="279" s="10" customFormat="1" ht="15">
      <c r="H279" s="11"/>
    </row>
    <row r="280" s="10" customFormat="1" ht="15">
      <c r="H280" s="11"/>
    </row>
    <row r="281" s="10" customFormat="1" ht="15">
      <c r="H281" s="11"/>
    </row>
    <row r="282" s="10" customFormat="1" ht="15">
      <c r="H282" s="11"/>
    </row>
    <row r="283" s="10" customFormat="1" ht="15">
      <c r="H283" s="11"/>
    </row>
    <row r="284" s="10" customFormat="1" ht="15">
      <c r="H284" s="11"/>
    </row>
    <row r="285" s="10" customFormat="1" ht="15">
      <c r="H285" s="11"/>
    </row>
    <row r="286" s="10" customFormat="1" ht="15">
      <c r="H286" s="11"/>
    </row>
    <row r="287" s="10" customFormat="1" ht="15">
      <c r="H287" s="11"/>
    </row>
    <row r="288" s="10" customFormat="1" ht="15">
      <c r="H288" s="11"/>
    </row>
    <row r="289" s="10" customFormat="1" ht="15">
      <c r="H289" s="11"/>
    </row>
    <row r="290" s="10" customFormat="1" ht="15">
      <c r="H290" s="11"/>
    </row>
    <row r="291" s="10" customFormat="1" ht="15">
      <c r="H291" s="11"/>
    </row>
    <row r="292" s="10" customFormat="1" ht="15">
      <c r="H292" s="11"/>
    </row>
    <row r="293" s="10" customFormat="1" ht="15">
      <c r="H293" s="11"/>
    </row>
    <row r="294" s="10" customFormat="1" ht="15">
      <c r="H294" s="11"/>
    </row>
    <row r="295" s="10" customFormat="1" ht="15">
      <c r="H295" s="11"/>
    </row>
    <row r="296" s="10" customFormat="1" ht="15">
      <c r="H296" s="11"/>
    </row>
    <row r="297" s="10" customFormat="1" ht="15">
      <c r="H297" s="11"/>
    </row>
    <row r="298" s="10" customFormat="1" ht="15">
      <c r="H298" s="11"/>
    </row>
    <row r="299" s="10" customFormat="1" ht="15">
      <c r="H299" s="11"/>
    </row>
    <row r="300" s="10" customFormat="1" ht="15">
      <c r="H300" s="11"/>
    </row>
    <row r="301" s="10" customFormat="1" ht="15">
      <c r="H301" s="11"/>
    </row>
    <row r="302" s="10" customFormat="1" ht="15">
      <c r="H302" s="11"/>
    </row>
    <row r="303" s="10" customFormat="1" ht="15">
      <c r="H303" s="11"/>
    </row>
    <row r="304" s="10" customFormat="1" ht="15">
      <c r="H304" s="11"/>
    </row>
    <row r="305" s="10" customFormat="1" ht="15">
      <c r="H305" s="11"/>
    </row>
    <row r="306" s="10" customFormat="1" ht="15">
      <c r="H306" s="11"/>
    </row>
    <row r="307" s="10" customFormat="1" ht="15">
      <c r="H307" s="11"/>
    </row>
    <row r="308" s="10" customFormat="1" ht="15">
      <c r="H308" s="11"/>
    </row>
    <row r="309" s="10" customFormat="1" ht="15">
      <c r="H309" s="11"/>
    </row>
    <row r="310" s="10" customFormat="1" ht="15">
      <c r="H310" s="11"/>
    </row>
    <row r="311" s="10" customFormat="1" ht="15">
      <c r="H311" s="11"/>
    </row>
    <row r="312" s="10" customFormat="1" ht="15">
      <c r="H312" s="11"/>
    </row>
    <row r="313" s="10" customFormat="1" ht="15">
      <c r="H313" s="11"/>
    </row>
    <row r="314" s="10" customFormat="1" ht="15">
      <c r="H314" s="11"/>
    </row>
    <row r="315" s="10" customFormat="1" ht="15">
      <c r="H315" s="11"/>
    </row>
    <row r="316" s="10" customFormat="1" ht="15">
      <c r="H316" s="11"/>
    </row>
    <row r="317" s="10" customFormat="1" ht="15">
      <c r="H317" s="11"/>
    </row>
    <row r="318" s="10" customFormat="1" ht="15">
      <c r="H318" s="11"/>
    </row>
    <row r="319" s="10" customFormat="1" ht="15">
      <c r="H319" s="11"/>
    </row>
    <row r="320" s="10" customFormat="1" ht="15">
      <c r="H320" s="11"/>
    </row>
    <row r="321" s="10" customFormat="1" ht="15">
      <c r="H321" s="11"/>
    </row>
    <row r="322" s="10" customFormat="1" ht="15">
      <c r="H322" s="11"/>
    </row>
    <row r="323" s="10" customFormat="1" ht="15">
      <c r="H323" s="11"/>
    </row>
    <row r="324" s="10" customFormat="1" ht="15">
      <c r="H324" s="11"/>
    </row>
    <row r="325" s="10" customFormat="1" ht="15">
      <c r="H325" s="11"/>
    </row>
    <row r="326" s="10" customFormat="1" ht="15">
      <c r="H326" s="11"/>
    </row>
    <row r="327" s="10" customFormat="1" ht="15">
      <c r="H327" s="11"/>
    </row>
    <row r="328" s="10" customFormat="1" ht="15">
      <c r="H328" s="11"/>
    </row>
    <row r="329" s="10" customFormat="1" ht="15">
      <c r="H329" s="11"/>
    </row>
    <row r="330" s="10" customFormat="1" ht="15">
      <c r="H330" s="11"/>
    </row>
    <row r="331" s="10" customFormat="1" ht="15">
      <c r="H331" s="11"/>
    </row>
    <row r="332" s="10" customFormat="1" ht="15">
      <c r="H332" s="11"/>
    </row>
    <row r="333" s="10" customFormat="1" ht="15">
      <c r="H333" s="11"/>
    </row>
    <row r="334" s="10" customFormat="1" ht="15">
      <c r="H334" s="11"/>
    </row>
    <row r="335" s="10" customFormat="1" ht="15">
      <c r="H335" s="11"/>
    </row>
    <row r="336" s="10" customFormat="1" ht="15">
      <c r="H336" s="11"/>
    </row>
    <row r="337" s="10" customFormat="1" ht="15">
      <c r="H337" s="11"/>
    </row>
    <row r="338" s="10" customFormat="1" ht="15">
      <c r="H338" s="11"/>
    </row>
    <row r="339" s="10" customFormat="1" ht="15">
      <c r="H339" s="11"/>
    </row>
    <row r="340" s="10" customFormat="1" ht="15">
      <c r="H340" s="11"/>
    </row>
    <row r="341" s="10" customFormat="1" ht="15">
      <c r="H341" s="11"/>
    </row>
    <row r="342" s="10" customFormat="1" ht="15">
      <c r="H342" s="11"/>
    </row>
    <row r="343" s="10" customFormat="1" ht="15">
      <c r="H343" s="11"/>
    </row>
    <row r="344" s="10" customFormat="1" ht="15">
      <c r="H344" s="11"/>
    </row>
    <row r="345" s="10" customFormat="1" ht="15">
      <c r="H345" s="11"/>
    </row>
    <row r="346" s="10" customFormat="1" ht="15">
      <c r="H346" s="11"/>
    </row>
    <row r="347" s="10" customFormat="1" ht="15">
      <c r="H347" s="11"/>
    </row>
    <row r="348" s="10" customFormat="1" ht="15">
      <c r="H348" s="11"/>
    </row>
    <row r="349" s="10" customFormat="1" ht="15">
      <c r="H349" s="11"/>
    </row>
    <row r="350" s="10" customFormat="1" ht="15">
      <c r="H350" s="11"/>
    </row>
    <row r="351" s="10" customFormat="1" ht="15">
      <c r="H351" s="11"/>
    </row>
    <row r="352" s="10" customFormat="1" ht="15">
      <c r="H352" s="11"/>
    </row>
    <row r="353" s="10" customFormat="1" ht="15">
      <c r="H353" s="11"/>
    </row>
    <row r="354" s="10" customFormat="1" ht="15">
      <c r="H354" s="11"/>
    </row>
    <row r="355" s="10" customFormat="1" ht="15">
      <c r="H355" s="11"/>
    </row>
    <row r="356" s="10" customFormat="1" ht="15">
      <c r="H356" s="11"/>
    </row>
    <row r="357" s="10" customFormat="1" ht="15">
      <c r="H357" s="11"/>
    </row>
    <row r="358" s="10" customFormat="1" ht="15">
      <c r="H358" s="11"/>
    </row>
    <row r="359" s="10" customFormat="1" ht="15">
      <c r="H359" s="11"/>
    </row>
    <row r="360" s="10" customFormat="1" ht="15">
      <c r="H360" s="11"/>
    </row>
    <row r="361" s="10" customFormat="1" ht="15">
      <c r="H361" s="11"/>
    </row>
    <row r="362" s="10" customFormat="1" ht="15">
      <c r="H362" s="11"/>
    </row>
    <row r="363" s="10" customFormat="1" ht="15">
      <c r="H363" s="11"/>
    </row>
    <row r="364" s="10" customFormat="1" ht="15">
      <c r="H364" s="11"/>
    </row>
    <row r="365" s="10" customFormat="1" ht="15">
      <c r="H365" s="11"/>
    </row>
    <row r="366" s="10" customFormat="1" ht="15">
      <c r="H366" s="11"/>
    </row>
    <row r="367" s="10" customFormat="1" ht="15">
      <c r="H367" s="11"/>
    </row>
    <row r="368" s="10" customFormat="1" ht="15">
      <c r="H368" s="11"/>
    </row>
    <row r="369" s="10" customFormat="1" ht="15">
      <c r="H369" s="11"/>
    </row>
    <row r="370" s="10" customFormat="1" ht="15">
      <c r="H370" s="11"/>
    </row>
    <row r="371" s="10" customFormat="1" ht="15">
      <c r="H371" s="11"/>
    </row>
    <row r="372" s="10" customFormat="1" ht="15">
      <c r="H372" s="11"/>
    </row>
    <row r="373" s="10" customFormat="1" ht="15">
      <c r="H373" s="11"/>
    </row>
    <row r="374" s="10" customFormat="1" ht="15">
      <c r="H374" s="11"/>
    </row>
    <row r="375" s="10" customFormat="1" ht="15">
      <c r="H375" s="11"/>
    </row>
    <row r="376" s="10" customFormat="1" ht="15">
      <c r="H376" s="11"/>
    </row>
    <row r="377" s="10" customFormat="1" ht="15">
      <c r="H377" s="11"/>
    </row>
    <row r="378" s="10" customFormat="1" ht="15">
      <c r="H378" s="11"/>
    </row>
    <row r="379" s="10" customFormat="1" ht="15">
      <c r="H379" s="11"/>
    </row>
    <row r="380" s="10" customFormat="1" ht="15">
      <c r="H380" s="11"/>
    </row>
    <row r="381" s="10" customFormat="1" ht="15">
      <c r="H381" s="11"/>
    </row>
    <row r="382" s="10" customFormat="1" ht="15">
      <c r="H382" s="11"/>
    </row>
    <row r="383" s="10" customFormat="1" ht="15">
      <c r="H383" s="11"/>
    </row>
    <row r="384" s="10" customFormat="1" ht="15">
      <c r="H384" s="11"/>
    </row>
    <row r="385" s="10" customFormat="1" ht="15">
      <c r="H385" s="11"/>
    </row>
    <row r="386" s="10" customFormat="1" ht="15">
      <c r="H386" s="11"/>
    </row>
    <row r="387" s="10" customFormat="1" ht="15">
      <c r="H387" s="11"/>
    </row>
    <row r="388" s="10" customFormat="1" ht="15">
      <c r="H388" s="11"/>
    </row>
    <row r="389" s="10" customFormat="1" ht="15">
      <c r="H389" s="11"/>
    </row>
    <row r="390" s="10" customFormat="1" ht="15">
      <c r="H390" s="11"/>
    </row>
    <row r="391" s="10" customFormat="1" ht="15">
      <c r="H391" s="11"/>
    </row>
    <row r="392" s="10" customFormat="1" ht="15">
      <c r="H392" s="11"/>
    </row>
    <row r="393" s="10" customFormat="1" ht="15">
      <c r="H393" s="11"/>
    </row>
    <row r="394" s="10" customFormat="1" ht="15">
      <c r="H394" s="11"/>
    </row>
    <row r="395" s="10" customFormat="1" ht="15">
      <c r="H395" s="11"/>
    </row>
    <row r="396" s="10" customFormat="1" ht="15">
      <c r="H396" s="11"/>
    </row>
    <row r="397" s="10" customFormat="1" ht="15">
      <c r="H397" s="11"/>
    </row>
    <row r="398" s="10" customFormat="1" ht="15">
      <c r="H398" s="11"/>
    </row>
    <row r="399" s="10" customFormat="1" ht="15">
      <c r="H399" s="11"/>
    </row>
    <row r="400" s="10" customFormat="1" ht="15">
      <c r="H400" s="11"/>
    </row>
    <row r="401" s="10" customFormat="1" ht="15">
      <c r="H401" s="11"/>
    </row>
    <row r="402" s="10" customFormat="1" ht="15">
      <c r="H402" s="11"/>
    </row>
    <row r="403" s="10" customFormat="1" ht="15">
      <c r="H403" s="11"/>
    </row>
    <row r="404" s="10" customFormat="1" ht="15">
      <c r="H404" s="11"/>
    </row>
    <row r="405" s="10" customFormat="1" ht="15">
      <c r="H405" s="11"/>
    </row>
    <row r="406" s="10" customFormat="1" ht="15">
      <c r="H406" s="11"/>
    </row>
    <row r="407" s="10" customFormat="1" ht="15">
      <c r="H407" s="11"/>
    </row>
    <row r="408" s="10" customFormat="1" ht="15">
      <c r="H408" s="11"/>
    </row>
    <row r="409" s="10" customFormat="1" ht="15">
      <c r="H409" s="11"/>
    </row>
    <row r="410" s="10" customFormat="1" ht="15">
      <c r="H410" s="11"/>
    </row>
    <row r="411" s="10" customFormat="1" ht="15">
      <c r="H411" s="11"/>
    </row>
    <row r="412" s="10" customFormat="1" ht="15">
      <c r="H412" s="11"/>
    </row>
    <row r="413" s="10" customFormat="1" ht="15">
      <c r="H413" s="11"/>
    </row>
    <row r="414" s="10" customFormat="1" ht="15">
      <c r="H414" s="11"/>
    </row>
    <row r="415" s="10" customFormat="1" ht="15">
      <c r="H415" s="11"/>
    </row>
    <row r="416" s="10" customFormat="1" ht="15">
      <c r="H416" s="11"/>
    </row>
    <row r="417" s="10" customFormat="1" ht="15">
      <c r="H417" s="11"/>
    </row>
    <row r="418" s="10" customFormat="1" ht="15">
      <c r="H418" s="11"/>
    </row>
    <row r="419" s="10" customFormat="1" ht="15">
      <c r="H419" s="11"/>
    </row>
    <row r="420" s="10" customFormat="1" ht="15">
      <c r="H420" s="11"/>
    </row>
    <row r="421" s="10" customFormat="1" ht="15">
      <c r="H421" s="11"/>
    </row>
    <row r="422" s="10" customFormat="1" ht="15">
      <c r="H422" s="11"/>
    </row>
    <row r="423" s="10" customFormat="1" ht="15">
      <c r="H423" s="11"/>
    </row>
    <row r="424" s="10" customFormat="1" ht="15">
      <c r="H424" s="11"/>
    </row>
    <row r="425" s="10" customFormat="1" ht="15">
      <c r="H425" s="11"/>
    </row>
    <row r="426" s="10" customFormat="1" ht="15">
      <c r="H426" s="11"/>
    </row>
    <row r="427" s="10" customFormat="1" ht="15">
      <c r="H427" s="11"/>
    </row>
    <row r="428" s="10" customFormat="1" ht="15">
      <c r="H428" s="11"/>
    </row>
    <row r="429" s="10" customFormat="1" ht="15">
      <c r="H429" s="11"/>
    </row>
    <row r="430" s="10" customFormat="1" ht="15">
      <c r="H430" s="11"/>
    </row>
    <row r="431" s="10" customFormat="1" ht="15">
      <c r="H431" s="11"/>
    </row>
    <row r="432" s="10" customFormat="1" ht="15">
      <c r="H432" s="11"/>
    </row>
    <row r="433" s="10" customFormat="1" ht="15">
      <c r="H433" s="11"/>
    </row>
    <row r="434" s="10" customFormat="1" ht="15">
      <c r="H434" s="11"/>
    </row>
    <row r="435" s="10" customFormat="1" ht="15">
      <c r="H435" s="11"/>
    </row>
    <row r="436" s="10" customFormat="1" ht="15">
      <c r="H436" s="11"/>
    </row>
    <row r="437" s="10" customFormat="1" ht="15">
      <c r="H437" s="11"/>
    </row>
    <row r="438" s="10" customFormat="1" ht="15">
      <c r="H438" s="11"/>
    </row>
    <row r="439" s="10" customFormat="1" ht="15">
      <c r="H439" s="11"/>
    </row>
    <row r="440" s="10" customFormat="1" ht="15">
      <c r="H440" s="11"/>
    </row>
    <row r="441" s="10" customFormat="1" ht="15">
      <c r="H441" s="11"/>
    </row>
    <row r="442" s="10" customFormat="1" ht="15">
      <c r="H442" s="11"/>
    </row>
    <row r="443" s="10" customFormat="1" ht="15">
      <c r="H443" s="11"/>
    </row>
    <row r="444" s="10" customFormat="1" ht="15">
      <c r="H444" s="11"/>
    </row>
    <row r="445" s="10" customFormat="1" ht="15">
      <c r="H445" s="11"/>
    </row>
    <row r="446" s="10" customFormat="1" ht="15">
      <c r="H446" s="11"/>
    </row>
    <row r="447" s="10" customFormat="1" ht="15">
      <c r="H447" s="11"/>
    </row>
    <row r="448" s="10" customFormat="1" ht="15">
      <c r="H448" s="11"/>
    </row>
    <row r="449" s="10" customFormat="1" ht="15">
      <c r="H449" s="11"/>
    </row>
    <row r="450" s="10" customFormat="1" ht="15">
      <c r="H450" s="11"/>
    </row>
    <row r="451" s="10" customFormat="1" ht="15">
      <c r="H451" s="11"/>
    </row>
    <row r="452" s="10" customFormat="1" ht="15">
      <c r="H452" s="11"/>
    </row>
    <row r="453" s="10" customFormat="1" ht="15">
      <c r="H453" s="11"/>
    </row>
    <row r="454" s="10" customFormat="1" ht="15">
      <c r="H454" s="11"/>
    </row>
    <row r="455" s="10" customFormat="1" ht="15">
      <c r="H455" s="11"/>
    </row>
    <row r="456" s="10" customFormat="1" ht="15">
      <c r="H456" s="11"/>
    </row>
    <row r="457" s="10" customFormat="1" ht="15">
      <c r="H457" s="11"/>
    </row>
    <row r="458" s="10" customFormat="1" ht="15">
      <c r="H458" s="11"/>
    </row>
    <row r="459" s="10" customFormat="1" ht="15">
      <c r="H459" s="11"/>
    </row>
    <row r="460" s="10" customFormat="1" ht="15">
      <c r="H460" s="11"/>
    </row>
    <row r="461" s="10" customFormat="1" ht="15">
      <c r="H461" s="11"/>
    </row>
    <row r="462" s="10" customFormat="1" ht="15">
      <c r="H462" s="11"/>
    </row>
    <row r="463" s="10" customFormat="1" ht="15">
      <c r="H463" s="11"/>
    </row>
    <row r="464" s="10" customFormat="1" ht="15">
      <c r="H464" s="11"/>
    </row>
    <row r="465" s="10" customFormat="1" ht="15">
      <c r="H465" s="11"/>
    </row>
    <row r="466" s="10" customFormat="1" ht="15">
      <c r="H466" s="11"/>
    </row>
    <row r="467" s="10" customFormat="1" ht="15">
      <c r="H467" s="11"/>
    </row>
    <row r="468" s="10" customFormat="1" ht="15">
      <c r="H468" s="11"/>
    </row>
    <row r="469" s="10" customFormat="1" ht="15">
      <c r="H469" s="11"/>
    </row>
    <row r="470" s="10" customFormat="1" ht="15">
      <c r="H470" s="11"/>
    </row>
    <row r="471" s="10" customFormat="1" ht="15">
      <c r="H471" s="11"/>
    </row>
    <row r="472" s="10" customFormat="1" ht="15">
      <c r="H472" s="11"/>
    </row>
    <row r="473" s="10" customFormat="1" ht="15">
      <c r="H473" s="11"/>
    </row>
    <row r="474" s="10" customFormat="1" ht="15">
      <c r="H474" s="11"/>
    </row>
    <row r="475" s="10" customFormat="1" ht="15">
      <c r="H475" s="11"/>
    </row>
    <row r="476" s="10" customFormat="1" ht="15">
      <c r="H476" s="11"/>
    </row>
    <row r="477" s="10" customFormat="1" ht="15">
      <c r="H477" s="11"/>
    </row>
    <row r="478" s="10" customFormat="1" ht="15">
      <c r="H478" s="11"/>
    </row>
    <row r="479" s="10" customFormat="1" ht="15">
      <c r="H479" s="11"/>
    </row>
    <row r="480" s="10" customFormat="1" ht="15">
      <c r="H480" s="11"/>
    </row>
    <row r="481" s="10" customFormat="1" ht="15">
      <c r="H481" s="11"/>
    </row>
    <row r="482" s="10" customFormat="1" ht="15">
      <c r="H482" s="11"/>
    </row>
    <row r="483" s="10" customFormat="1" ht="15">
      <c r="H483" s="11"/>
    </row>
    <row r="484" s="10" customFormat="1" ht="15">
      <c r="H484" s="11"/>
    </row>
    <row r="485" s="10" customFormat="1" ht="15">
      <c r="H485" s="11"/>
    </row>
    <row r="486" s="10" customFormat="1" ht="15">
      <c r="H486" s="11"/>
    </row>
    <row r="487" s="10" customFormat="1" ht="15">
      <c r="H487" s="11"/>
    </row>
    <row r="488" s="10" customFormat="1" ht="15">
      <c r="H488" s="11"/>
    </row>
    <row r="489" s="10" customFormat="1" ht="15">
      <c r="H489" s="11"/>
    </row>
    <row r="490" s="10" customFormat="1" ht="15">
      <c r="H490" s="11"/>
    </row>
    <row r="491" s="10" customFormat="1" ht="15">
      <c r="H491" s="11"/>
    </row>
    <row r="492" s="10" customFormat="1" ht="15">
      <c r="H492" s="11"/>
    </row>
    <row r="493" s="10" customFormat="1" ht="15">
      <c r="H493" s="11"/>
    </row>
    <row r="494" s="10" customFormat="1" ht="15">
      <c r="H494" s="11"/>
    </row>
    <row r="495" s="10" customFormat="1" ht="15">
      <c r="H495" s="11"/>
    </row>
    <row r="496" s="10" customFormat="1" ht="15">
      <c r="H496" s="11"/>
    </row>
    <row r="497" s="10" customFormat="1" ht="15">
      <c r="H497" s="11"/>
    </row>
    <row r="498" s="10" customFormat="1" ht="15">
      <c r="H498" s="11"/>
    </row>
    <row r="499" s="10" customFormat="1" ht="15">
      <c r="H499" s="11"/>
    </row>
    <row r="500" s="10" customFormat="1" ht="15">
      <c r="H500" s="11"/>
    </row>
    <row r="501" s="10" customFormat="1" ht="15">
      <c r="H501" s="11"/>
    </row>
    <row r="502" s="10" customFormat="1" ht="15">
      <c r="H502" s="11"/>
    </row>
    <row r="503" s="10" customFormat="1" ht="15">
      <c r="H503" s="11"/>
    </row>
    <row r="504" s="10" customFormat="1" ht="15">
      <c r="H504" s="11"/>
    </row>
    <row r="505" s="10" customFormat="1" ht="15">
      <c r="H505" s="11"/>
    </row>
    <row r="506" s="10" customFormat="1" ht="15">
      <c r="H506" s="11"/>
    </row>
    <row r="507" s="10" customFormat="1" ht="15">
      <c r="H507" s="11"/>
    </row>
    <row r="508" s="10" customFormat="1" ht="15">
      <c r="H508" s="11"/>
    </row>
    <row r="509" s="10" customFormat="1" ht="15">
      <c r="H509" s="11"/>
    </row>
    <row r="510" s="10" customFormat="1" ht="15">
      <c r="H510" s="11"/>
    </row>
    <row r="511" s="10" customFormat="1" ht="15">
      <c r="H511" s="11"/>
    </row>
    <row r="512" s="10" customFormat="1" ht="15">
      <c r="H512" s="11"/>
    </row>
    <row r="513" s="10" customFormat="1" ht="15">
      <c r="H513" s="11"/>
    </row>
    <row r="514" s="10" customFormat="1" ht="15">
      <c r="H514" s="11"/>
    </row>
    <row r="515" s="10" customFormat="1" ht="15">
      <c r="H515" s="11"/>
    </row>
    <row r="516" s="10" customFormat="1" ht="15">
      <c r="H516" s="11"/>
    </row>
    <row r="517" s="10" customFormat="1" ht="15">
      <c r="H517" s="11"/>
    </row>
    <row r="518" s="10" customFormat="1" ht="15">
      <c r="H518" s="11"/>
    </row>
    <row r="519" s="10" customFormat="1" ht="15">
      <c r="H519" s="11"/>
    </row>
    <row r="520" s="10" customFormat="1" ht="15">
      <c r="H520" s="11"/>
    </row>
    <row r="521" s="10" customFormat="1" ht="15">
      <c r="H521" s="11"/>
    </row>
    <row r="522" s="10" customFormat="1" ht="15">
      <c r="H522" s="11"/>
    </row>
    <row r="523" s="10" customFormat="1" ht="15">
      <c r="H523" s="11"/>
    </row>
    <row r="524" s="10" customFormat="1" ht="15">
      <c r="H524" s="11"/>
    </row>
    <row r="525" s="10" customFormat="1" ht="15">
      <c r="H525" s="11"/>
    </row>
    <row r="526" s="10" customFormat="1" ht="15">
      <c r="H526" s="11"/>
    </row>
    <row r="527" s="10" customFormat="1" ht="15">
      <c r="H527" s="11"/>
    </row>
    <row r="528" s="10" customFormat="1" ht="15">
      <c r="H528" s="11"/>
    </row>
    <row r="529" s="10" customFormat="1" ht="15">
      <c r="H529" s="11"/>
    </row>
    <row r="530" s="10" customFormat="1" ht="15">
      <c r="H530" s="11"/>
    </row>
    <row r="531" s="10" customFormat="1" ht="15">
      <c r="H531" s="11"/>
    </row>
    <row r="532" s="10" customFormat="1" ht="15">
      <c r="H532" s="11"/>
    </row>
    <row r="533" s="10" customFormat="1" ht="15">
      <c r="H533" s="11"/>
    </row>
    <row r="534" s="10" customFormat="1" ht="15">
      <c r="H534" s="11"/>
    </row>
    <row r="535" s="10" customFormat="1" ht="15">
      <c r="H535" s="11"/>
    </row>
    <row r="536" s="10" customFormat="1" ht="15">
      <c r="H536" s="11"/>
    </row>
    <row r="537" s="10" customFormat="1" ht="15">
      <c r="H537" s="11"/>
    </row>
    <row r="538" s="10" customFormat="1" ht="15">
      <c r="H538" s="11"/>
    </row>
    <row r="539" s="10" customFormat="1" ht="15">
      <c r="H539" s="11"/>
    </row>
    <row r="540" s="10" customFormat="1" ht="15">
      <c r="H540" s="11"/>
    </row>
    <row r="541" s="10" customFormat="1" ht="15">
      <c r="H541" s="11"/>
    </row>
    <row r="542" s="10" customFormat="1" ht="15">
      <c r="H542" s="11"/>
    </row>
    <row r="543" s="10" customFormat="1" ht="15">
      <c r="H543" s="11"/>
    </row>
    <row r="544" s="10" customFormat="1" ht="15">
      <c r="H544" s="11"/>
    </row>
    <row r="545" s="10" customFormat="1" ht="15">
      <c r="H545" s="11"/>
    </row>
    <row r="546" s="10" customFormat="1" ht="15">
      <c r="H546" s="11"/>
    </row>
    <row r="547" s="10" customFormat="1" ht="15">
      <c r="H547" s="11"/>
    </row>
    <row r="548" s="10" customFormat="1" ht="15">
      <c r="H548" s="11"/>
    </row>
    <row r="549" s="10" customFormat="1" ht="15">
      <c r="H549" s="11"/>
    </row>
    <row r="550" s="10" customFormat="1" ht="15">
      <c r="H550" s="11"/>
    </row>
    <row r="551" s="10" customFormat="1" ht="15">
      <c r="H551" s="11"/>
    </row>
    <row r="552" s="10" customFormat="1" ht="15">
      <c r="H552" s="11"/>
    </row>
    <row r="553" s="10" customFormat="1" ht="15">
      <c r="H553" s="11"/>
    </row>
    <row r="554" s="10" customFormat="1" ht="15">
      <c r="H554" s="11"/>
    </row>
    <row r="555" s="10" customFormat="1" ht="15">
      <c r="H555" s="11"/>
    </row>
    <row r="556" s="10" customFormat="1" ht="15">
      <c r="H556" s="11"/>
    </row>
    <row r="557" s="10" customFormat="1" ht="15">
      <c r="H557" s="11"/>
    </row>
    <row r="558" s="10" customFormat="1" ht="15">
      <c r="H558" s="11"/>
    </row>
    <row r="559" s="10" customFormat="1" ht="15">
      <c r="H559" s="11"/>
    </row>
    <row r="560" s="10" customFormat="1" ht="15">
      <c r="H560" s="11"/>
    </row>
    <row r="561" s="10" customFormat="1" ht="15">
      <c r="H561" s="11"/>
    </row>
    <row r="562" s="10" customFormat="1" ht="15">
      <c r="H562" s="11"/>
    </row>
    <row r="563" s="10" customFormat="1" ht="15">
      <c r="H563" s="11"/>
    </row>
    <row r="564" s="10" customFormat="1" ht="15">
      <c r="H564" s="11"/>
    </row>
    <row r="565" s="10" customFormat="1" ht="15">
      <c r="H565" s="11"/>
    </row>
    <row r="566" s="10" customFormat="1" ht="15">
      <c r="H566" s="11"/>
    </row>
    <row r="567" s="10" customFormat="1" ht="15">
      <c r="H567" s="11"/>
    </row>
    <row r="568" s="10" customFormat="1" ht="15">
      <c r="H568" s="11"/>
    </row>
    <row r="569" s="10" customFormat="1" ht="15">
      <c r="H569" s="11"/>
    </row>
    <row r="570" s="10" customFormat="1" ht="15">
      <c r="H570" s="11"/>
    </row>
    <row r="571" s="10" customFormat="1" ht="15">
      <c r="H571" s="11"/>
    </row>
    <row r="572" s="10" customFormat="1" ht="15">
      <c r="H572" s="11"/>
    </row>
    <row r="573" s="10" customFormat="1" ht="15">
      <c r="H573" s="11"/>
    </row>
    <row r="574" s="10" customFormat="1" ht="15">
      <c r="H574" s="11"/>
    </row>
    <row r="575" s="10" customFormat="1" ht="15">
      <c r="H575" s="11"/>
    </row>
    <row r="576" s="10" customFormat="1" ht="15">
      <c r="H576" s="11"/>
    </row>
    <row r="577" s="10" customFormat="1" ht="15">
      <c r="H577" s="11"/>
    </row>
    <row r="578" s="10" customFormat="1" ht="15">
      <c r="H578" s="11"/>
    </row>
    <row r="579" s="10" customFormat="1" ht="15">
      <c r="H579" s="11"/>
    </row>
    <row r="580" s="10" customFormat="1" ht="15">
      <c r="H580" s="11"/>
    </row>
    <row r="581" s="10" customFormat="1" ht="15">
      <c r="H581" s="11"/>
    </row>
    <row r="582" s="10" customFormat="1" ht="15">
      <c r="H582" s="11"/>
    </row>
    <row r="583" s="10" customFormat="1" ht="15">
      <c r="H583" s="11"/>
    </row>
    <row r="584" s="10" customFormat="1" ht="15">
      <c r="H584" s="11"/>
    </row>
    <row r="585" s="10" customFormat="1" ht="15">
      <c r="H585" s="11"/>
    </row>
    <row r="586" s="10" customFormat="1" ht="15">
      <c r="H586" s="11"/>
    </row>
    <row r="587" s="10" customFormat="1" ht="15">
      <c r="H587" s="11"/>
    </row>
    <row r="588" s="10" customFormat="1" ht="15">
      <c r="H588" s="11"/>
    </row>
    <row r="589" s="10" customFormat="1" ht="15">
      <c r="H589" s="11"/>
    </row>
    <row r="590" s="10" customFormat="1" ht="15">
      <c r="H590" s="11"/>
    </row>
    <row r="591" s="10" customFormat="1" ht="15">
      <c r="H591" s="11"/>
    </row>
    <row r="592" s="10" customFormat="1" ht="15">
      <c r="H592" s="11"/>
    </row>
    <row r="593" s="10" customFormat="1" ht="15">
      <c r="H593" s="11"/>
    </row>
    <row r="594" s="10" customFormat="1" ht="15">
      <c r="H594" s="11"/>
    </row>
    <row r="595" s="10" customFormat="1" ht="15">
      <c r="H595" s="11"/>
    </row>
    <row r="596" s="10" customFormat="1" ht="15">
      <c r="H596" s="11"/>
    </row>
    <row r="597" s="10" customFormat="1" ht="15">
      <c r="H597" s="11"/>
    </row>
    <row r="598" s="10" customFormat="1" ht="15">
      <c r="H598" s="11"/>
    </row>
    <row r="599" s="10" customFormat="1" ht="15">
      <c r="H599" s="11"/>
    </row>
    <row r="600" s="10" customFormat="1" ht="15">
      <c r="H600" s="11"/>
    </row>
    <row r="601" s="10" customFormat="1" ht="15">
      <c r="H601" s="11"/>
    </row>
    <row r="602" s="10" customFormat="1" ht="15">
      <c r="H602" s="11"/>
    </row>
    <row r="603" s="10" customFormat="1" ht="15">
      <c r="H603" s="11"/>
    </row>
    <row r="604" s="10" customFormat="1" ht="15">
      <c r="H604" s="11"/>
    </row>
    <row r="605" s="10" customFormat="1" ht="15">
      <c r="H605" s="11"/>
    </row>
    <row r="606" s="10" customFormat="1" ht="15">
      <c r="H606" s="11"/>
    </row>
    <row r="607" s="10" customFormat="1" ht="15">
      <c r="H607" s="11"/>
    </row>
    <row r="608" s="10" customFormat="1" ht="15">
      <c r="H608" s="11"/>
    </row>
    <row r="609" s="10" customFormat="1" ht="15">
      <c r="H609" s="11"/>
    </row>
    <row r="610" s="10" customFormat="1" ht="15">
      <c r="H610" s="11"/>
    </row>
    <row r="611" s="10" customFormat="1" ht="15">
      <c r="H611" s="11"/>
    </row>
    <row r="612" s="10" customFormat="1" ht="15">
      <c r="H612" s="11"/>
    </row>
    <row r="613" s="10" customFormat="1" ht="15">
      <c r="H613" s="11"/>
    </row>
    <row r="614" s="10" customFormat="1" ht="15">
      <c r="H614" s="11"/>
    </row>
    <row r="615" s="10" customFormat="1" ht="15">
      <c r="H615" s="11"/>
    </row>
    <row r="616" s="10" customFormat="1" ht="15">
      <c r="H616" s="11"/>
    </row>
    <row r="617" s="10" customFormat="1" ht="15">
      <c r="H617" s="11"/>
    </row>
    <row r="618" s="10" customFormat="1" ht="15">
      <c r="H618" s="11"/>
    </row>
    <row r="619" s="10" customFormat="1" ht="15">
      <c r="H619" s="11"/>
    </row>
    <row r="620" s="10" customFormat="1" ht="15">
      <c r="H620" s="11"/>
    </row>
    <row r="621" s="10" customFormat="1" ht="15">
      <c r="H621" s="11"/>
    </row>
    <row r="622" s="10" customFormat="1" ht="15">
      <c r="H622" s="11"/>
    </row>
    <row r="623" s="10" customFormat="1" ht="15">
      <c r="H623" s="11"/>
    </row>
    <row r="624" s="10" customFormat="1" ht="15">
      <c r="H624" s="11"/>
    </row>
    <row r="625" s="10" customFormat="1" ht="15">
      <c r="H625" s="11"/>
    </row>
    <row r="626" s="10" customFormat="1" ht="15">
      <c r="H626" s="11"/>
    </row>
    <row r="627" s="10" customFormat="1" ht="15">
      <c r="H627" s="11"/>
    </row>
    <row r="628" s="10" customFormat="1" ht="15">
      <c r="H628" s="11"/>
    </row>
    <row r="629" s="10" customFormat="1" ht="15">
      <c r="H629" s="11"/>
    </row>
    <row r="630" s="10" customFormat="1" ht="15">
      <c r="H630" s="11"/>
    </row>
    <row r="631" s="10" customFormat="1" ht="15">
      <c r="H631" s="11"/>
    </row>
    <row r="632" s="10" customFormat="1" ht="15">
      <c r="H632" s="11"/>
    </row>
    <row r="633" s="10" customFormat="1" ht="15">
      <c r="H633" s="11"/>
    </row>
    <row r="634" s="10" customFormat="1" ht="15">
      <c r="H634" s="11"/>
    </row>
    <row r="635" s="10" customFormat="1" ht="15">
      <c r="H635" s="11"/>
    </row>
    <row r="636" s="10" customFormat="1" ht="15">
      <c r="H636" s="11"/>
    </row>
    <row r="637" s="10" customFormat="1" ht="15">
      <c r="H637" s="11"/>
    </row>
    <row r="638" s="10" customFormat="1" ht="15">
      <c r="H638" s="11"/>
    </row>
    <row r="639" s="10" customFormat="1" ht="15">
      <c r="H639" s="11"/>
    </row>
    <row r="640" s="10" customFormat="1" ht="15">
      <c r="H640" s="11"/>
    </row>
    <row r="641" s="10" customFormat="1" ht="15">
      <c r="H641" s="11"/>
    </row>
    <row r="642" s="10" customFormat="1" ht="15">
      <c r="H642" s="11"/>
    </row>
    <row r="643" s="10" customFormat="1" ht="15">
      <c r="H643" s="11"/>
    </row>
    <row r="644" s="10" customFormat="1" ht="15">
      <c r="H644" s="11"/>
    </row>
    <row r="645" s="10" customFormat="1" ht="15">
      <c r="H645" s="11"/>
    </row>
    <row r="646" s="10" customFormat="1" ht="15">
      <c r="H646" s="11"/>
    </row>
    <row r="647" s="10" customFormat="1" ht="15">
      <c r="H647" s="11"/>
    </row>
    <row r="648" s="10" customFormat="1" ht="15">
      <c r="H648" s="11"/>
    </row>
    <row r="649" s="10" customFormat="1" ht="15">
      <c r="H649" s="11"/>
    </row>
    <row r="650" s="10" customFormat="1" ht="15">
      <c r="H650" s="11"/>
    </row>
    <row r="651" s="10" customFormat="1" ht="15">
      <c r="H651" s="11"/>
    </row>
    <row r="652" s="10" customFormat="1" ht="15">
      <c r="H652" s="11"/>
    </row>
    <row r="653" s="10" customFormat="1" ht="15">
      <c r="H653" s="11"/>
    </row>
    <row r="654" s="10" customFormat="1" ht="15">
      <c r="H654" s="11"/>
    </row>
    <row r="655" s="10" customFormat="1" ht="15">
      <c r="H655" s="11"/>
    </row>
    <row r="656" s="10" customFormat="1" ht="15">
      <c r="H656" s="11"/>
    </row>
    <row r="657" s="10" customFormat="1" ht="15">
      <c r="H657" s="11"/>
    </row>
    <row r="658" s="10" customFormat="1" ht="15">
      <c r="H658" s="11"/>
    </row>
    <row r="659" s="10" customFormat="1" ht="15">
      <c r="H659" s="11"/>
    </row>
    <row r="660" s="10" customFormat="1" ht="15">
      <c r="H660" s="11"/>
    </row>
    <row r="661" s="10" customFormat="1" ht="15">
      <c r="H661" s="11"/>
    </row>
    <row r="662" s="10" customFormat="1" ht="15">
      <c r="H662" s="11"/>
    </row>
    <row r="663" s="10" customFormat="1" ht="15">
      <c r="H663" s="11"/>
    </row>
    <row r="664" s="10" customFormat="1" ht="15">
      <c r="H664" s="11"/>
    </row>
    <row r="665" s="10" customFormat="1" ht="15">
      <c r="H665" s="11"/>
    </row>
    <row r="666" s="10" customFormat="1" ht="15">
      <c r="H666" s="11"/>
    </row>
    <row r="667" s="10" customFormat="1" ht="15">
      <c r="H667" s="11"/>
    </row>
    <row r="668" s="10" customFormat="1" ht="15">
      <c r="H668" s="11"/>
    </row>
    <row r="669" s="10" customFormat="1" ht="15">
      <c r="H669" s="11"/>
    </row>
    <row r="670" s="10" customFormat="1" ht="15">
      <c r="H670" s="11"/>
    </row>
    <row r="671" s="10" customFormat="1" ht="15">
      <c r="H671" s="11"/>
    </row>
    <row r="672" s="10" customFormat="1" ht="15">
      <c r="H672" s="11"/>
    </row>
    <row r="673" s="10" customFormat="1" ht="15">
      <c r="H673" s="11"/>
    </row>
    <row r="674" s="10" customFormat="1" ht="15">
      <c r="H674" s="11"/>
    </row>
    <row r="675" s="10" customFormat="1" ht="15">
      <c r="H675" s="11"/>
    </row>
    <row r="676" s="10" customFormat="1" ht="15">
      <c r="H676" s="11"/>
    </row>
    <row r="677" s="10" customFormat="1" ht="15">
      <c r="H677" s="11"/>
    </row>
    <row r="678" s="10" customFormat="1" ht="15">
      <c r="H678" s="11"/>
    </row>
    <row r="679" s="10" customFormat="1" ht="15">
      <c r="H679" s="11"/>
    </row>
    <row r="680" s="10" customFormat="1" ht="15">
      <c r="H680" s="11"/>
    </row>
    <row r="681" s="10" customFormat="1" ht="15">
      <c r="H681" s="11"/>
    </row>
    <row r="682" s="10" customFormat="1" ht="15">
      <c r="H682" s="11"/>
    </row>
    <row r="683" s="10" customFormat="1" ht="15">
      <c r="H683" s="11"/>
    </row>
    <row r="684" s="10" customFormat="1" ht="15">
      <c r="H684" s="11"/>
    </row>
    <row r="685" s="10" customFormat="1" ht="15">
      <c r="H685" s="11"/>
    </row>
    <row r="686" s="10" customFormat="1" ht="15">
      <c r="H686" s="11"/>
    </row>
    <row r="687" s="10" customFormat="1" ht="15">
      <c r="H687" s="11"/>
    </row>
    <row r="688" s="10" customFormat="1" ht="15">
      <c r="H688" s="11"/>
    </row>
    <row r="689" s="10" customFormat="1" ht="15">
      <c r="H689" s="11"/>
    </row>
    <row r="690" s="10" customFormat="1" ht="15">
      <c r="H690" s="11"/>
    </row>
    <row r="691" s="10" customFormat="1" ht="15">
      <c r="H691" s="11"/>
    </row>
    <row r="692" s="10" customFormat="1" ht="15">
      <c r="H692" s="11"/>
    </row>
    <row r="693" s="10" customFormat="1" ht="15">
      <c r="H693" s="11"/>
    </row>
    <row r="694" s="10" customFormat="1" ht="15">
      <c r="H694" s="11"/>
    </row>
    <row r="695" s="10" customFormat="1" ht="15">
      <c r="H695" s="11"/>
    </row>
    <row r="696" s="10" customFormat="1" ht="15">
      <c r="H696" s="11"/>
    </row>
    <row r="697" s="10" customFormat="1" ht="15">
      <c r="H697" s="11"/>
    </row>
    <row r="698" s="10" customFormat="1" ht="15">
      <c r="H698" s="11"/>
    </row>
    <row r="699" s="10" customFormat="1" ht="15">
      <c r="H699" s="11"/>
    </row>
    <row r="700" s="10" customFormat="1" ht="15">
      <c r="H700" s="11"/>
    </row>
    <row r="701" s="10" customFormat="1" ht="15">
      <c r="H701" s="11"/>
    </row>
    <row r="702" s="10" customFormat="1" ht="15">
      <c r="H702" s="11"/>
    </row>
    <row r="703" s="10" customFormat="1" ht="15">
      <c r="H703" s="11"/>
    </row>
    <row r="704" s="10" customFormat="1" ht="15">
      <c r="H704" s="11"/>
    </row>
    <row r="705" s="10" customFormat="1" ht="15">
      <c r="H705" s="11"/>
    </row>
    <row r="706" s="10" customFormat="1" ht="15">
      <c r="H706" s="11"/>
    </row>
    <row r="707" s="10" customFormat="1" ht="15">
      <c r="H707" s="11"/>
    </row>
    <row r="708" s="10" customFormat="1" ht="15">
      <c r="H708" s="11"/>
    </row>
    <row r="709" s="10" customFormat="1" ht="15">
      <c r="H709" s="11"/>
    </row>
    <row r="710" s="10" customFormat="1" ht="15">
      <c r="H710" s="11"/>
    </row>
    <row r="711" s="10" customFormat="1" ht="15">
      <c r="H711" s="11"/>
    </row>
    <row r="712" s="10" customFormat="1" ht="15">
      <c r="H712" s="11"/>
    </row>
    <row r="713" s="10" customFormat="1" ht="15">
      <c r="H713" s="11"/>
    </row>
    <row r="714" s="10" customFormat="1" ht="15">
      <c r="H714" s="11"/>
    </row>
    <row r="715" s="10" customFormat="1" ht="15">
      <c r="H715" s="11"/>
    </row>
    <row r="716" s="10" customFormat="1" ht="15">
      <c r="H716" s="11"/>
    </row>
    <row r="717" s="10" customFormat="1" ht="15">
      <c r="H717" s="11"/>
    </row>
    <row r="718" s="10" customFormat="1" ht="15">
      <c r="H718" s="11"/>
    </row>
    <row r="719" s="10" customFormat="1" ht="15">
      <c r="H719" s="11"/>
    </row>
    <row r="720" s="10" customFormat="1" ht="15">
      <c r="H720" s="11"/>
    </row>
    <row r="721" s="10" customFormat="1" ht="15">
      <c r="H721" s="11"/>
    </row>
    <row r="722" s="10" customFormat="1" ht="15">
      <c r="H722" s="11"/>
    </row>
    <row r="723" s="10" customFormat="1" ht="15">
      <c r="H723" s="11"/>
    </row>
    <row r="724" s="10" customFormat="1" ht="15">
      <c r="H724" s="11"/>
    </row>
    <row r="725" s="10" customFormat="1" ht="15">
      <c r="H725" s="11"/>
    </row>
    <row r="726" s="10" customFormat="1" ht="15">
      <c r="H726" s="11"/>
    </row>
    <row r="727" s="10" customFormat="1" ht="15">
      <c r="H727" s="11"/>
    </row>
    <row r="728" s="10" customFormat="1" ht="15">
      <c r="H728" s="11"/>
    </row>
    <row r="729" s="10" customFormat="1" ht="15">
      <c r="H729" s="11"/>
    </row>
    <row r="730" s="10" customFormat="1" ht="15">
      <c r="H730" s="11"/>
    </row>
    <row r="731" s="10" customFormat="1" ht="15">
      <c r="H731" s="11"/>
    </row>
    <row r="732" s="10" customFormat="1" ht="15">
      <c r="H732" s="11"/>
    </row>
    <row r="733" s="10" customFormat="1" ht="15">
      <c r="H733" s="11"/>
    </row>
    <row r="734" s="10" customFormat="1" ht="15">
      <c r="H734" s="11"/>
    </row>
    <row r="735" s="10" customFormat="1" ht="15">
      <c r="H735" s="11"/>
    </row>
    <row r="736" s="10" customFormat="1" ht="15">
      <c r="H736" s="11"/>
    </row>
    <row r="737" s="10" customFormat="1" ht="15">
      <c r="H737" s="11"/>
    </row>
    <row r="738" s="10" customFormat="1" ht="15">
      <c r="H738" s="11"/>
    </row>
    <row r="739" s="10" customFormat="1" ht="15">
      <c r="H739" s="11"/>
    </row>
    <row r="740" s="10" customFormat="1" ht="15">
      <c r="H740" s="11"/>
    </row>
    <row r="741" s="10" customFormat="1" ht="15">
      <c r="H741" s="11"/>
    </row>
    <row r="742" s="10" customFormat="1" ht="15">
      <c r="H742" s="11"/>
    </row>
    <row r="743" s="10" customFormat="1" ht="15">
      <c r="H743" s="11"/>
    </row>
    <row r="744" s="10" customFormat="1" ht="15">
      <c r="H744" s="11"/>
    </row>
    <row r="745" s="10" customFormat="1" ht="15">
      <c r="H745" s="11"/>
    </row>
    <row r="746" s="10" customFormat="1" ht="15">
      <c r="H746" s="11"/>
    </row>
    <row r="747" s="10" customFormat="1" ht="15">
      <c r="H747" s="11"/>
    </row>
    <row r="748" s="10" customFormat="1" ht="15">
      <c r="H748" s="11"/>
    </row>
    <row r="749" s="10" customFormat="1" ht="15">
      <c r="H749" s="11"/>
    </row>
    <row r="750" s="10" customFormat="1" ht="15">
      <c r="H750" s="11"/>
    </row>
    <row r="751" s="10" customFormat="1" ht="15">
      <c r="H751" s="11"/>
    </row>
    <row r="752" s="10" customFormat="1" ht="15">
      <c r="H752" s="11"/>
    </row>
    <row r="753" s="10" customFormat="1" ht="15">
      <c r="H753" s="11"/>
    </row>
    <row r="754" s="10" customFormat="1" ht="15">
      <c r="H754" s="11"/>
    </row>
    <row r="755" s="10" customFormat="1" ht="15">
      <c r="H755" s="11"/>
    </row>
    <row r="756" s="10" customFormat="1" ht="15">
      <c r="H756" s="11"/>
    </row>
    <row r="757" s="10" customFormat="1" ht="15">
      <c r="H757" s="11"/>
    </row>
    <row r="758" s="10" customFormat="1" ht="15">
      <c r="H758" s="11"/>
    </row>
    <row r="759" s="10" customFormat="1" ht="15">
      <c r="H759" s="11"/>
    </row>
    <row r="760" s="10" customFormat="1" ht="15">
      <c r="H760" s="11"/>
    </row>
    <row r="761" s="10" customFormat="1" ht="15">
      <c r="H761" s="11"/>
    </row>
    <row r="762" s="10" customFormat="1" ht="15">
      <c r="H762" s="11"/>
    </row>
    <row r="763" s="10" customFormat="1" ht="15">
      <c r="H763" s="11"/>
    </row>
    <row r="764" s="10" customFormat="1" ht="15">
      <c r="H764" s="11"/>
    </row>
    <row r="765" s="10" customFormat="1" ht="15">
      <c r="H765" s="11"/>
    </row>
    <row r="766" s="10" customFormat="1" ht="15">
      <c r="H766" s="11"/>
    </row>
    <row r="767" s="10" customFormat="1" ht="15">
      <c r="H767" s="11"/>
    </row>
    <row r="768" s="10" customFormat="1" ht="15">
      <c r="H768" s="11"/>
    </row>
    <row r="769" s="10" customFormat="1" ht="15">
      <c r="H769" s="11"/>
    </row>
    <row r="770" s="10" customFormat="1" ht="15">
      <c r="H770" s="11"/>
    </row>
    <row r="771" s="10" customFormat="1" ht="15">
      <c r="H771" s="11"/>
    </row>
    <row r="772" s="10" customFormat="1" ht="15">
      <c r="H772" s="11"/>
    </row>
    <row r="773" s="10" customFormat="1" ht="15">
      <c r="H773" s="11"/>
    </row>
    <row r="774" s="10" customFormat="1" ht="15">
      <c r="H774" s="11"/>
    </row>
    <row r="775" s="10" customFormat="1" ht="15">
      <c r="H775" s="11"/>
    </row>
    <row r="776" s="10" customFormat="1" ht="15">
      <c r="H776" s="11"/>
    </row>
    <row r="777" s="10" customFormat="1" ht="15">
      <c r="H777" s="11"/>
    </row>
    <row r="778" s="10" customFormat="1" ht="15">
      <c r="H778" s="11"/>
    </row>
    <row r="779" s="10" customFormat="1" ht="15">
      <c r="H779" s="11"/>
    </row>
    <row r="780" s="10" customFormat="1" ht="15">
      <c r="H780" s="11"/>
    </row>
    <row r="781" s="10" customFormat="1" ht="15">
      <c r="H781" s="11"/>
    </row>
    <row r="782" s="10" customFormat="1" ht="15">
      <c r="H782" s="11"/>
    </row>
    <row r="783" s="10" customFormat="1" ht="15">
      <c r="H783" s="11"/>
    </row>
    <row r="784" s="10" customFormat="1" ht="15">
      <c r="H784" s="11"/>
    </row>
    <row r="785" s="10" customFormat="1" ht="15">
      <c r="H785" s="11"/>
    </row>
    <row r="786" s="10" customFormat="1" ht="15">
      <c r="H786" s="11"/>
    </row>
    <row r="787" s="10" customFormat="1" ht="15">
      <c r="H787" s="11"/>
    </row>
    <row r="788" s="10" customFormat="1" ht="15">
      <c r="H788" s="11"/>
    </row>
    <row r="789" s="10" customFormat="1" ht="15">
      <c r="H789" s="11"/>
    </row>
    <row r="790" s="10" customFormat="1" ht="15">
      <c r="H790" s="11"/>
    </row>
    <row r="791" s="10" customFormat="1" ht="15">
      <c r="H791" s="11"/>
    </row>
    <row r="792" s="10" customFormat="1" ht="15">
      <c r="H792" s="11"/>
    </row>
    <row r="793" s="10" customFormat="1" ht="15">
      <c r="H793" s="11"/>
    </row>
    <row r="794" s="10" customFormat="1" ht="15">
      <c r="H794" s="11"/>
    </row>
    <row r="795" s="10" customFormat="1" ht="15">
      <c r="H795" s="11"/>
    </row>
    <row r="796" s="10" customFormat="1" ht="15">
      <c r="H796" s="11"/>
    </row>
    <row r="797" s="10" customFormat="1" ht="15">
      <c r="H797" s="11"/>
    </row>
    <row r="798" s="10" customFormat="1" ht="15">
      <c r="H798" s="11"/>
    </row>
    <row r="799" s="10" customFormat="1" ht="15">
      <c r="H799" s="11"/>
    </row>
    <row r="800" s="10" customFormat="1" ht="15">
      <c r="H800" s="11"/>
    </row>
    <row r="801" s="10" customFormat="1" ht="15">
      <c r="H801" s="11"/>
    </row>
    <row r="802" s="10" customFormat="1" ht="15">
      <c r="H802" s="11"/>
    </row>
    <row r="803" s="10" customFormat="1" ht="15">
      <c r="H803" s="11"/>
    </row>
    <row r="804" s="10" customFormat="1" ht="15">
      <c r="H804" s="11"/>
    </row>
    <row r="805" s="10" customFormat="1" ht="15">
      <c r="H805" s="11"/>
    </row>
    <row r="806" s="10" customFormat="1" ht="15">
      <c r="H806" s="11"/>
    </row>
    <row r="807" s="10" customFormat="1" ht="15">
      <c r="H807" s="11"/>
    </row>
    <row r="808" s="10" customFormat="1" ht="15">
      <c r="H808" s="11"/>
    </row>
    <row r="809" s="10" customFormat="1" ht="15">
      <c r="H809" s="11"/>
    </row>
    <row r="810" s="10" customFormat="1" ht="15">
      <c r="H810" s="11"/>
    </row>
    <row r="811" s="10" customFormat="1" ht="15">
      <c r="H811" s="11"/>
    </row>
    <row r="812" s="10" customFormat="1" ht="15">
      <c r="H812" s="11"/>
    </row>
    <row r="813" s="10" customFormat="1" ht="15">
      <c r="H813" s="11"/>
    </row>
    <row r="814" s="10" customFormat="1" ht="15">
      <c r="H814" s="11"/>
    </row>
    <row r="815" s="10" customFormat="1" ht="15">
      <c r="H815" s="11"/>
    </row>
    <row r="816" s="10" customFormat="1" ht="15">
      <c r="H816" s="11"/>
    </row>
    <row r="817" s="10" customFormat="1" ht="15">
      <c r="H817" s="11"/>
    </row>
    <row r="818" s="10" customFormat="1" ht="15">
      <c r="H818" s="11"/>
    </row>
    <row r="819" s="10" customFormat="1" ht="15">
      <c r="H819" s="11"/>
    </row>
    <row r="820" s="10" customFormat="1" ht="15">
      <c r="H820" s="11"/>
    </row>
    <row r="821" s="10" customFormat="1" ht="15">
      <c r="H821" s="11"/>
    </row>
    <row r="822" s="10" customFormat="1" ht="15">
      <c r="H822" s="11"/>
    </row>
    <row r="823" s="10" customFormat="1" ht="15">
      <c r="H823" s="11"/>
    </row>
    <row r="824" s="10" customFormat="1" ht="15">
      <c r="H824" s="11"/>
    </row>
    <row r="825" s="10" customFormat="1" ht="15">
      <c r="H825" s="11"/>
    </row>
    <row r="826" s="10" customFormat="1" ht="15">
      <c r="H826" s="11"/>
    </row>
    <row r="827" s="10" customFormat="1" ht="15">
      <c r="H827" s="11"/>
    </row>
    <row r="828" s="10" customFormat="1" ht="15">
      <c r="H828" s="11"/>
    </row>
    <row r="829" s="10" customFormat="1" ht="15">
      <c r="H829" s="11"/>
    </row>
    <row r="830" s="10" customFormat="1" ht="15">
      <c r="H830" s="11"/>
    </row>
    <row r="831" s="10" customFormat="1" ht="15">
      <c r="H831" s="11"/>
    </row>
    <row r="832" s="10" customFormat="1" ht="15">
      <c r="H832" s="11"/>
    </row>
    <row r="833" s="10" customFormat="1" ht="15">
      <c r="H833" s="11"/>
    </row>
    <row r="834" s="10" customFormat="1" ht="15">
      <c r="H834" s="11"/>
    </row>
    <row r="835" s="10" customFormat="1" ht="15">
      <c r="H835" s="11"/>
    </row>
    <row r="836" s="10" customFormat="1" ht="15">
      <c r="H836" s="11"/>
    </row>
    <row r="837" s="10" customFormat="1" ht="15">
      <c r="H837" s="11"/>
    </row>
    <row r="838" s="10" customFormat="1" ht="15">
      <c r="H838" s="11"/>
    </row>
    <row r="839" s="10" customFormat="1" ht="15">
      <c r="H839" s="11"/>
    </row>
    <row r="840" s="10" customFormat="1" ht="15">
      <c r="H840" s="11"/>
    </row>
    <row r="841" s="10" customFormat="1" ht="15">
      <c r="H841" s="11"/>
    </row>
    <row r="842" s="10" customFormat="1" ht="15">
      <c r="H842" s="11"/>
    </row>
    <row r="843" s="10" customFormat="1" ht="15">
      <c r="H843" s="11"/>
    </row>
    <row r="844" s="10" customFormat="1" ht="15">
      <c r="H844" s="11"/>
    </row>
    <row r="845" s="10" customFormat="1" ht="15">
      <c r="H845" s="11"/>
    </row>
    <row r="846" s="10" customFormat="1" ht="15">
      <c r="H846" s="11"/>
    </row>
    <row r="847" s="10" customFormat="1" ht="15">
      <c r="H847" s="11"/>
    </row>
    <row r="848" s="10" customFormat="1" ht="15">
      <c r="H848" s="11"/>
    </row>
    <row r="849" s="10" customFormat="1" ht="15">
      <c r="H849" s="11"/>
    </row>
    <row r="850" s="10" customFormat="1" ht="15">
      <c r="H850" s="11"/>
    </row>
    <row r="851" s="10" customFormat="1" ht="15">
      <c r="H851" s="11"/>
    </row>
    <row r="852" s="10" customFormat="1" ht="15">
      <c r="H852" s="11"/>
    </row>
    <row r="853" s="10" customFormat="1" ht="15">
      <c r="H853" s="11"/>
    </row>
    <row r="854" s="10" customFormat="1" ht="15">
      <c r="H854" s="11"/>
    </row>
    <row r="855" s="10" customFormat="1" ht="15">
      <c r="H855" s="11"/>
    </row>
    <row r="856" s="10" customFormat="1" ht="15">
      <c r="H856" s="11"/>
    </row>
    <row r="857" s="10" customFormat="1" ht="15">
      <c r="H857" s="11"/>
    </row>
    <row r="858" s="10" customFormat="1" ht="15">
      <c r="H858" s="11"/>
    </row>
    <row r="859" s="10" customFormat="1" ht="15">
      <c r="H859" s="11"/>
    </row>
    <row r="860" s="10" customFormat="1" ht="15">
      <c r="H860" s="11"/>
    </row>
    <row r="861" s="10" customFormat="1" ht="15">
      <c r="H861" s="11"/>
    </row>
    <row r="862" s="10" customFormat="1" ht="15">
      <c r="H862" s="11"/>
    </row>
    <row r="863" s="10" customFormat="1" ht="15">
      <c r="H863" s="11"/>
    </row>
    <row r="864" s="10" customFormat="1" ht="15">
      <c r="H864" s="11"/>
    </row>
    <row r="865" s="10" customFormat="1" ht="15">
      <c r="H865" s="11"/>
    </row>
    <row r="866" s="10" customFormat="1" ht="15">
      <c r="H866" s="11"/>
    </row>
    <row r="867" s="10" customFormat="1" ht="15">
      <c r="H867" s="11"/>
    </row>
    <row r="868" s="10" customFormat="1" ht="15">
      <c r="H868" s="11"/>
    </row>
    <row r="869" s="10" customFormat="1" ht="15">
      <c r="H869" s="11"/>
    </row>
    <row r="870" s="10" customFormat="1" ht="15">
      <c r="H870" s="11"/>
    </row>
    <row r="871" s="10" customFormat="1" ht="15">
      <c r="H871" s="11"/>
    </row>
    <row r="872" s="10" customFormat="1" ht="15">
      <c r="H872" s="11"/>
    </row>
    <row r="873" s="10" customFormat="1" ht="15">
      <c r="H873" s="11"/>
    </row>
  </sheetData>
  <sheetProtection password="DFCB" sheet="1" selectLockedCells="1"/>
  <mergeCells count="101">
    <mergeCell ref="A8:C8"/>
    <mergeCell ref="D8:E8"/>
    <mergeCell ref="F8:I8"/>
    <mergeCell ref="J8:L8"/>
    <mergeCell ref="N8:O8"/>
    <mergeCell ref="A7:C7"/>
    <mergeCell ref="D7:E7"/>
    <mergeCell ref="F7:I7"/>
    <mergeCell ref="J7:L7"/>
    <mergeCell ref="A1:O1"/>
    <mergeCell ref="A2:O2"/>
    <mergeCell ref="B4:C5"/>
    <mergeCell ref="E4:F4"/>
    <mergeCell ref="H5:I5"/>
    <mergeCell ref="N7:O7"/>
    <mergeCell ref="F15:G15"/>
    <mergeCell ref="G16:G17"/>
    <mergeCell ref="F16:F17"/>
    <mergeCell ref="N15:O15"/>
    <mergeCell ref="N16:N17"/>
    <mergeCell ref="O16:O17"/>
    <mergeCell ref="J16:J17"/>
    <mergeCell ref="K16:K17"/>
    <mergeCell ref="L16:L17"/>
    <mergeCell ref="K20:K21"/>
    <mergeCell ref="L20:L21"/>
    <mergeCell ref="J24:J25"/>
    <mergeCell ref="K24:K25"/>
    <mergeCell ref="L24:L25"/>
    <mergeCell ref="F39:G40"/>
    <mergeCell ref="D93:E93"/>
    <mergeCell ref="I91:J91"/>
    <mergeCell ref="I92:J92"/>
    <mergeCell ref="I93:J93"/>
    <mergeCell ref="F93:G93"/>
    <mergeCell ref="K93:L93"/>
    <mergeCell ref="M92:M93"/>
    <mergeCell ref="N92:O93"/>
    <mergeCell ref="N39:O40"/>
    <mergeCell ref="N45:O46"/>
    <mergeCell ref="I59:N59"/>
    <mergeCell ref="J48:K49"/>
    <mergeCell ref="K69:N69"/>
    <mergeCell ref="N91:O91"/>
    <mergeCell ref="N84:O84"/>
    <mergeCell ref="K92:L92"/>
    <mergeCell ref="N87:O87"/>
    <mergeCell ref="N89:O89"/>
    <mergeCell ref="N86:O86"/>
    <mergeCell ref="N90:O90"/>
    <mergeCell ref="N88:O88"/>
    <mergeCell ref="A16:A17"/>
    <mergeCell ref="B16:B17"/>
    <mergeCell ref="C16:C17"/>
    <mergeCell ref="D16:D17"/>
    <mergeCell ref="F45:G46"/>
    <mergeCell ref="K10:L10"/>
    <mergeCell ref="N53:O54"/>
    <mergeCell ref="A28:A29"/>
    <mergeCell ref="C24:C25"/>
    <mergeCell ref="C10:D10"/>
    <mergeCell ref="C20:C21"/>
    <mergeCell ref="I24:I25"/>
    <mergeCell ref="I16:I17"/>
    <mergeCell ref="I20:I21"/>
    <mergeCell ref="A38:D38"/>
    <mergeCell ref="A96:B96"/>
    <mergeCell ref="A89:B89"/>
    <mergeCell ref="A90:B90"/>
    <mergeCell ref="A84:B84"/>
    <mergeCell ref="A85:B85"/>
    <mergeCell ref="A87:B87"/>
    <mergeCell ref="A91:B91"/>
    <mergeCell ref="A88:B88"/>
    <mergeCell ref="A86:B86"/>
    <mergeCell ref="A75:B75"/>
    <mergeCell ref="A76:B76"/>
    <mergeCell ref="A77:B77"/>
    <mergeCell ref="A78:B78"/>
    <mergeCell ref="A24:A25"/>
    <mergeCell ref="B24:B25"/>
    <mergeCell ref="A20:A21"/>
    <mergeCell ref="B20:B21"/>
    <mergeCell ref="M83:O83"/>
    <mergeCell ref="I83:L83"/>
    <mergeCell ref="D79:F79"/>
    <mergeCell ref="L75:M75"/>
    <mergeCell ref="I28:I29"/>
    <mergeCell ref="B48:C49"/>
    <mergeCell ref="J56:K57"/>
    <mergeCell ref="A59:F59"/>
    <mergeCell ref="N85:O85"/>
    <mergeCell ref="D20:D21"/>
    <mergeCell ref="D24:D25"/>
    <mergeCell ref="J20:J21"/>
    <mergeCell ref="C69:F69"/>
    <mergeCell ref="B56:C57"/>
    <mergeCell ref="I38:L38"/>
    <mergeCell ref="F53:G54"/>
    <mergeCell ref="J79:N79"/>
    <mergeCell ref="A74:B74"/>
  </mergeCells>
  <dataValidations count="3">
    <dataValidation type="date" operator="greaterThan" showInputMessage="1" showErrorMessage="1" error="Enter Dates as mm/dd/yyyy.&#10;&#10;For example 01/01/2020." sqref="B53:B54 J45:J46 B45:B46 J53:J54">
      <formula1>39083</formula1>
    </dataValidation>
    <dataValidation type="list" allowBlank="1" showInputMessage="1" showErrorMessage="1" error="Press ESCAPE key and select from the drop-down box in the cell you have selected.&#10;&#10;To clear selection from list, select cell and press DELETE key.&#10;&#10;Thank you,&#10;SHRA" sqref="A75:B78">
      <formula1>$C$97:$C$110</formula1>
    </dataValidation>
    <dataValidation type="list" allowBlank="1" showInputMessage="1" showErrorMessage="1" error="Press ESCAPE key and select from the drop-down box in the cell you have selected.&#10;&#10;To clear selection from list, select cell and press DELETE key.&#10;&#10;Thank you,&#10;SHRA" sqref="A30:A34 I30:I34">
      <formula1>$A$97:$A$103</formula1>
    </dataValidation>
  </dataValidations>
  <printOptions horizontalCentered="1"/>
  <pageMargins left="0" right="0" top="0.4" bottom="0.1" header="0" footer="0"/>
  <pageSetup horizontalDpi="600" verticalDpi="600" orientation="portrait" scale="44" r:id="rId3"/>
  <headerFooter alignWithMargins="0">
    <oddFooter xml:space="preserve">&amp;R&amp;9AICS Eff. 3/1/2013 </oddFooter>
  </headerFooter>
  <legacyDrawing r:id="rId2"/>
</worksheet>
</file>

<file path=xl/worksheets/sheet6.xml><?xml version="1.0" encoding="utf-8"?>
<worksheet xmlns="http://schemas.openxmlformats.org/spreadsheetml/2006/main" xmlns:r="http://schemas.openxmlformats.org/officeDocument/2006/relationships">
  <sheetPr codeName="Sheet6">
    <tabColor indexed="45"/>
  </sheetPr>
  <dimension ref="A1:R873"/>
  <sheetViews>
    <sheetView showGridLines="0" zoomScale="70" zoomScaleNormal="70" zoomScaleSheetLayoutView="80" zoomScalePageLayoutView="0" workbookViewId="0" topLeftCell="A1">
      <selection activeCell="F24" sqref="F24"/>
    </sheetView>
  </sheetViews>
  <sheetFormatPr defaultColWidth="9.140625" defaultRowHeight="12.75"/>
  <cols>
    <col min="1" max="1" width="15.28125" style="48" customWidth="1"/>
    <col min="2" max="2" width="15.421875" style="48" customWidth="1"/>
    <col min="3" max="3" width="15.7109375" style="48" customWidth="1"/>
    <col min="4" max="4" width="17.28125" style="48" customWidth="1"/>
    <col min="5" max="5" width="15.421875" style="48" customWidth="1"/>
    <col min="6" max="6" width="15.7109375" style="48" customWidth="1"/>
    <col min="7" max="7" width="16.57421875" style="48" customWidth="1"/>
    <col min="8" max="8" width="0.9921875" style="80" customWidth="1"/>
    <col min="9" max="9" width="15.28125" style="48" customWidth="1"/>
    <col min="10" max="10" width="15.421875" style="48" customWidth="1"/>
    <col min="11" max="11" width="15.8515625" style="48" customWidth="1"/>
    <col min="12" max="12" width="17.00390625" style="48" customWidth="1"/>
    <col min="13" max="14" width="15.421875" style="48" customWidth="1"/>
    <col min="15" max="15" width="16.57421875" style="48" customWidth="1"/>
    <col min="16" max="16384" width="9.140625" style="48" customWidth="1"/>
  </cols>
  <sheetData>
    <row r="1" spans="1:15" ht="26.25">
      <c r="A1" s="390" t="s">
        <v>142</v>
      </c>
      <c r="B1" s="390"/>
      <c r="C1" s="390"/>
      <c r="D1" s="390"/>
      <c r="E1" s="390"/>
      <c r="F1" s="390"/>
      <c r="G1" s="390"/>
      <c r="H1" s="390"/>
      <c r="I1" s="390"/>
      <c r="J1" s="390"/>
      <c r="K1" s="390"/>
      <c r="L1" s="390"/>
      <c r="M1" s="390"/>
      <c r="N1" s="390"/>
      <c r="O1" s="390"/>
    </row>
    <row r="2" spans="1:15" ht="26.25">
      <c r="A2" s="390" t="s">
        <v>157</v>
      </c>
      <c r="B2" s="390"/>
      <c r="C2" s="390"/>
      <c r="D2" s="390"/>
      <c r="E2" s="390"/>
      <c r="F2" s="390"/>
      <c r="G2" s="390"/>
      <c r="H2" s="390"/>
      <c r="I2" s="390"/>
      <c r="J2" s="390"/>
      <c r="K2" s="390"/>
      <c r="L2" s="390"/>
      <c r="M2" s="390"/>
      <c r="N2" s="390"/>
      <c r="O2" s="390"/>
    </row>
    <row r="3" spans="1:15" ht="10.5" customHeight="1">
      <c r="A3" s="282"/>
      <c r="B3" s="282"/>
      <c r="C3" s="282"/>
      <c r="D3" s="282"/>
      <c r="E3" s="282"/>
      <c r="F3" s="282"/>
      <c r="G3" s="282"/>
      <c r="H3" s="282"/>
      <c r="I3" s="282"/>
      <c r="J3" s="282"/>
      <c r="K3" s="282"/>
      <c r="L3" s="282"/>
      <c r="M3" s="282"/>
      <c r="N3" s="282"/>
      <c r="O3" s="282"/>
    </row>
    <row r="4" spans="1:15" ht="22.5" customHeight="1">
      <c r="A4" s="49" t="s">
        <v>48</v>
      </c>
      <c r="B4" s="391" t="s">
        <v>49</v>
      </c>
      <c r="C4" s="392"/>
      <c r="D4" s="50" t="s">
        <v>50</v>
      </c>
      <c r="E4" s="393"/>
      <c r="F4" s="394"/>
      <c r="G4" s="51"/>
      <c r="H4" s="52"/>
      <c r="O4" s="53"/>
    </row>
    <row r="5" spans="1:15" s="53" customFormat="1" ht="30.75" customHeight="1">
      <c r="A5" s="288" t="s">
        <v>53</v>
      </c>
      <c r="B5" s="392"/>
      <c r="C5" s="392"/>
      <c r="D5" s="42" t="s">
        <v>45</v>
      </c>
      <c r="E5" s="55" t="s">
        <v>18</v>
      </c>
      <c r="F5" s="55" t="s">
        <v>14</v>
      </c>
      <c r="G5" s="55" t="s">
        <v>21</v>
      </c>
      <c r="H5" s="395" t="s">
        <v>20</v>
      </c>
      <c r="I5" s="396"/>
      <c r="J5" s="55" t="s">
        <v>15</v>
      </c>
      <c r="K5" s="55" t="s">
        <v>16</v>
      </c>
      <c r="L5" s="55" t="s">
        <v>19</v>
      </c>
      <c r="M5" s="55" t="s">
        <v>36</v>
      </c>
      <c r="N5" s="55" t="s">
        <v>17</v>
      </c>
      <c r="O5" s="1" t="s">
        <v>148</v>
      </c>
    </row>
    <row r="6" spans="1:15" ht="15.75" customHeight="1">
      <c r="A6" s="283"/>
      <c r="B6" s="283"/>
      <c r="C6" s="283"/>
      <c r="D6" s="283"/>
      <c r="E6" s="283"/>
      <c r="F6" s="283"/>
      <c r="G6" s="283"/>
      <c r="H6" s="284"/>
      <c r="O6" s="53"/>
    </row>
    <row r="7" spans="1:15" s="10" customFormat="1" ht="15.75" customHeight="1">
      <c r="A7" s="355" t="s">
        <v>37</v>
      </c>
      <c r="B7" s="355"/>
      <c r="C7" s="355"/>
      <c r="D7" s="355" t="s">
        <v>0</v>
      </c>
      <c r="E7" s="355"/>
      <c r="F7" s="355" t="s">
        <v>151</v>
      </c>
      <c r="G7" s="355"/>
      <c r="H7" s="355"/>
      <c r="I7" s="355"/>
      <c r="J7" s="336" t="s">
        <v>38</v>
      </c>
      <c r="K7" s="337"/>
      <c r="L7" s="383"/>
      <c r="M7" s="56" t="s">
        <v>35</v>
      </c>
      <c r="N7" s="355" t="s">
        <v>39</v>
      </c>
      <c r="O7" s="355"/>
    </row>
    <row r="8" spans="1:15" s="10" customFormat="1" ht="15.75" customHeight="1">
      <c r="A8" s="401">
        <f>'#1'!A8:C8</f>
        <v>0</v>
      </c>
      <c r="B8" s="401"/>
      <c r="C8" s="401"/>
      <c r="D8" s="402">
        <f>'#1'!D8:E8</f>
        <v>0</v>
      </c>
      <c r="E8" s="402"/>
      <c r="F8" s="402">
        <f>'#1'!F8:I8</f>
        <v>0</v>
      </c>
      <c r="G8" s="402"/>
      <c r="H8" s="403"/>
      <c r="I8" s="402"/>
      <c r="J8" s="427"/>
      <c r="K8" s="427"/>
      <c r="L8" s="427"/>
      <c r="M8" s="209"/>
      <c r="N8" s="405">
        <f>'#1'!N8:O8</f>
        <v>0</v>
      </c>
      <c r="O8" s="402"/>
    </row>
    <row r="9" spans="1:16" s="87" customFormat="1" ht="22.5" customHeight="1">
      <c r="A9" s="81" t="s">
        <v>149</v>
      </c>
      <c r="B9" s="82"/>
      <c r="C9" s="82"/>
      <c r="D9" s="83"/>
      <c r="E9" s="83"/>
      <c r="F9" s="83"/>
      <c r="G9" s="107" t="s">
        <v>46</v>
      </c>
      <c r="H9" s="84"/>
      <c r="I9" s="81" t="s">
        <v>150</v>
      </c>
      <c r="J9" s="81"/>
      <c r="K9" s="81"/>
      <c r="L9" s="85"/>
      <c r="M9" s="85"/>
      <c r="N9" s="85"/>
      <c r="O9" s="107" t="s">
        <v>46</v>
      </c>
      <c r="P9" s="86"/>
    </row>
    <row r="10" spans="1:16" s="10" customFormat="1" ht="15" customHeight="1">
      <c r="A10" s="57" t="s">
        <v>60</v>
      </c>
      <c r="B10" s="58"/>
      <c r="C10" s="435"/>
      <c r="D10" s="436"/>
      <c r="E10" s="59"/>
      <c r="F10" s="59"/>
      <c r="G10" s="59"/>
      <c r="H10" s="32"/>
      <c r="I10" s="79" t="s">
        <v>60</v>
      </c>
      <c r="J10" s="58"/>
      <c r="K10" s="435"/>
      <c r="L10" s="436"/>
      <c r="M10" s="59"/>
      <c r="N10" s="59"/>
      <c r="O10" s="59"/>
      <c r="P10" s="20"/>
    </row>
    <row r="11" spans="1:16" s="10" customFormat="1" ht="15" customHeight="1">
      <c r="A11" s="20"/>
      <c r="B11" s="59"/>
      <c r="C11" s="2"/>
      <c r="D11" s="2"/>
      <c r="E11" s="59"/>
      <c r="F11" s="59"/>
      <c r="G11" s="59"/>
      <c r="H11" s="32"/>
      <c r="I11" s="20"/>
      <c r="J11" s="59"/>
      <c r="K11" s="2"/>
      <c r="L11" s="2"/>
      <c r="M11" s="59"/>
      <c r="N11" s="59"/>
      <c r="O11" s="59"/>
      <c r="P11" s="20"/>
    </row>
    <row r="12" spans="1:16" s="10" customFormat="1" ht="15.75" customHeight="1">
      <c r="A12" s="289" t="s">
        <v>155</v>
      </c>
      <c r="B12" s="59"/>
      <c r="C12" s="59"/>
      <c r="D12" s="60"/>
      <c r="E12" s="60"/>
      <c r="H12" s="32"/>
      <c r="I12" s="289" t="s">
        <v>155</v>
      </c>
      <c r="J12" s="59"/>
      <c r="K12" s="59"/>
      <c r="L12" s="60"/>
      <c r="M12" s="60"/>
      <c r="P12" s="20"/>
    </row>
    <row r="13" spans="1:16" s="10" customFormat="1" ht="15.75" customHeight="1">
      <c r="A13" s="289"/>
      <c r="B13" s="59"/>
      <c r="C13" s="59"/>
      <c r="D13" s="60"/>
      <c r="E13" s="60"/>
      <c r="H13" s="32"/>
      <c r="I13" s="289"/>
      <c r="J13" s="59"/>
      <c r="K13" s="59"/>
      <c r="L13" s="60"/>
      <c r="M13" s="60"/>
      <c r="P13" s="20"/>
    </row>
    <row r="14" spans="1:15" s="10" customFormat="1" ht="18" customHeight="1">
      <c r="A14" s="17" t="s">
        <v>129</v>
      </c>
      <c r="F14" s="17" t="s">
        <v>109</v>
      </c>
      <c r="G14" s="60"/>
      <c r="H14" s="61"/>
      <c r="I14" s="17" t="s">
        <v>129</v>
      </c>
      <c r="N14" s="17" t="s">
        <v>109</v>
      </c>
      <c r="O14" s="60"/>
    </row>
    <row r="15" spans="1:15" s="10" customFormat="1" ht="15" customHeight="1">
      <c r="A15" s="11" t="s">
        <v>56</v>
      </c>
      <c r="E15" s="152"/>
      <c r="F15" s="387" t="s">
        <v>152</v>
      </c>
      <c r="G15" s="387"/>
      <c r="H15" s="61"/>
      <c r="I15" s="11" t="s">
        <v>56</v>
      </c>
      <c r="M15" s="152"/>
      <c r="N15" s="387" t="s">
        <v>152</v>
      </c>
      <c r="O15" s="387"/>
    </row>
    <row r="16" spans="1:15" s="10" customFormat="1" ht="15.75" customHeight="1">
      <c r="A16" s="338" t="s">
        <v>54</v>
      </c>
      <c r="B16" s="352" t="s">
        <v>140</v>
      </c>
      <c r="C16" s="326" t="s">
        <v>47</v>
      </c>
      <c r="D16" s="359" t="s">
        <v>68</v>
      </c>
      <c r="E16" s="152"/>
      <c r="F16" s="326" t="s">
        <v>128</v>
      </c>
      <c r="G16" s="388" t="s">
        <v>127</v>
      </c>
      <c r="H16" s="40"/>
      <c r="I16" s="363" t="s">
        <v>54</v>
      </c>
      <c r="J16" s="352" t="s">
        <v>140</v>
      </c>
      <c r="K16" s="326" t="s">
        <v>47</v>
      </c>
      <c r="L16" s="359" t="s">
        <v>68</v>
      </c>
      <c r="M16" s="152"/>
      <c r="N16" s="326" t="s">
        <v>128</v>
      </c>
      <c r="O16" s="326" t="s">
        <v>127</v>
      </c>
    </row>
    <row r="17" spans="1:15" s="10" customFormat="1" ht="15.75" customHeight="1">
      <c r="A17" s="339"/>
      <c r="B17" s="353"/>
      <c r="C17" s="327"/>
      <c r="D17" s="360"/>
      <c r="E17" s="152"/>
      <c r="F17" s="327"/>
      <c r="G17" s="389"/>
      <c r="H17" s="40"/>
      <c r="I17" s="364"/>
      <c r="J17" s="353"/>
      <c r="K17" s="327"/>
      <c r="L17" s="360"/>
      <c r="M17" s="152"/>
      <c r="N17" s="327"/>
      <c r="O17" s="327"/>
    </row>
    <row r="18" spans="1:15" s="10" customFormat="1" ht="15" customHeight="1">
      <c r="A18" s="210"/>
      <c r="B18" s="211"/>
      <c r="C18" s="211"/>
      <c r="D18" s="27">
        <f>A18*B18*C18</f>
        <v>0</v>
      </c>
      <c r="E18" s="152">
        <v>1</v>
      </c>
      <c r="F18" s="258"/>
      <c r="G18" s="316"/>
      <c r="H18" s="35"/>
      <c r="I18" s="210"/>
      <c r="J18" s="211"/>
      <c r="K18" s="211"/>
      <c r="L18" s="27">
        <f>I18*J18*K18</f>
        <v>0</v>
      </c>
      <c r="M18" s="152">
        <v>1</v>
      </c>
      <c r="N18" s="258"/>
      <c r="O18" s="207"/>
    </row>
    <row r="19" spans="1:15" s="10" customFormat="1" ht="15.75" customHeight="1">
      <c r="A19" s="62"/>
      <c r="B19" s="63"/>
      <c r="C19" s="64"/>
      <c r="D19" s="62"/>
      <c r="E19" s="152">
        <v>2</v>
      </c>
      <c r="F19" s="258"/>
      <c r="G19" s="316"/>
      <c r="H19" s="35"/>
      <c r="I19" s="62"/>
      <c r="J19" s="63"/>
      <c r="K19" s="64"/>
      <c r="L19" s="62"/>
      <c r="M19" s="152">
        <v>2</v>
      </c>
      <c r="N19" s="258"/>
      <c r="O19" s="207"/>
    </row>
    <row r="20" spans="1:16" s="10" customFormat="1" ht="15" customHeight="1">
      <c r="A20" s="338" t="s">
        <v>55</v>
      </c>
      <c r="B20" s="326" t="s">
        <v>47</v>
      </c>
      <c r="C20" s="359" t="s">
        <v>67</v>
      </c>
      <c r="D20" s="324" t="s">
        <v>77</v>
      </c>
      <c r="E20" s="152">
        <v>3</v>
      </c>
      <c r="F20" s="258"/>
      <c r="G20" s="316"/>
      <c r="H20" s="35"/>
      <c r="I20" s="363" t="s">
        <v>55</v>
      </c>
      <c r="J20" s="326" t="s">
        <v>47</v>
      </c>
      <c r="K20" s="359" t="s">
        <v>67</v>
      </c>
      <c r="L20" s="324" t="s">
        <v>77</v>
      </c>
      <c r="M20" s="152">
        <v>3</v>
      </c>
      <c r="N20" s="258"/>
      <c r="O20" s="207"/>
      <c r="P20" s="20"/>
    </row>
    <row r="21" spans="1:16" s="10" customFormat="1" ht="15">
      <c r="A21" s="339"/>
      <c r="B21" s="327"/>
      <c r="C21" s="360"/>
      <c r="D21" s="325"/>
      <c r="E21" s="152">
        <v>4</v>
      </c>
      <c r="F21" s="258"/>
      <c r="G21" s="316"/>
      <c r="H21" s="35"/>
      <c r="I21" s="364"/>
      <c r="J21" s="327"/>
      <c r="K21" s="360"/>
      <c r="L21" s="325"/>
      <c r="M21" s="152">
        <v>4</v>
      </c>
      <c r="N21" s="258"/>
      <c r="O21" s="207"/>
      <c r="P21" s="20"/>
    </row>
    <row r="22" spans="1:16" s="10" customFormat="1" ht="15">
      <c r="A22" s="212"/>
      <c r="B22" s="211"/>
      <c r="C22" s="28">
        <f>A22*B22</f>
        <v>0</v>
      </c>
      <c r="D22" s="65">
        <f>MAX(D18,C22)</f>
        <v>0</v>
      </c>
      <c r="E22" s="152">
        <v>5</v>
      </c>
      <c r="F22" s="258"/>
      <c r="G22" s="316"/>
      <c r="H22" s="35"/>
      <c r="I22" s="212"/>
      <c r="J22" s="211"/>
      <c r="K22" s="28">
        <f>I22*J22</f>
        <v>0</v>
      </c>
      <c r="L22" s="65">
        <f>MAX(L18,K22)</f>
        <v>0</v>
      </c>
      <c r="M22" s="152">
        <v>5</v>
      </c>
      <c r="N22" s="258"/>
      <c r="O22" s="207"/>
      <c r="P22" s="20"/>
    </row>
    <row r="23" spans="1:16" s="10" customFormat="1" ht="15.75" customHeight="1">
      <c r="A23" s="62"/>
      <c r="B23" s="63"/>
      <c r="C23" s="64"/>
      <c r="D23" s="62"/>
      <c r="E23" s="152">
        <v>6</v>
      </c>
      <c r="F23" s="258"/>
      <c r="G23" s="316"/>
      <c r="H23" s="35"/>
      <c r="I23" s="62"/>
      <c r="J23" s="63"/>
      <c r="K23" s="64"/>
      <c r="L23" s="62"/>
      <c r="M23" s="152">
        <v>6</v>
      </c>
      <c r="N23" s="258"/>
      <c r="O23" s="207"/>
      <c r="P23" s="20"/>
    </row>
    <row r="24" spans="1:16" s="10" customFormat="1" ht="15" customHeight="1">
      <c r="A24" s="350" t="s">
        <v>141</v>
      </c>
      <c r="B24" s="352" t="s">
        <v>131</v>
      </c>
      <c r="C24" s="326" t="s">
        <v>47</v>
      </c>
      <c r="D24" s="324" t="s">
        <v>76</v>
      </c>
      <c r="E24" s="152">
        <v>7</v>
      </c>
      <c r="F24" s="258"/>
      <c r="G24" s="316"/>
      <c r="H24" s="35"/>
      <c r="I24" s="361" t="s">
        <v>88</v>
      </c>
      <c r="J24" s="352" t="s">
        <v>131</v>
      </c>
      <c r="K24" s="326" t="s">
        <v>47</v>
      </c>
      <c r="L24" s="324" t="s">
        <v>76</v>
      </c>
      <c r="M24" s="152">
        <v>7</v>
      </c>
      <c r="N24" s="258"/>
      <c r="O24" s="207"/>
      <c r="P24" s="20"/>
    </row>
    <row r="25" spans="1:16" s="10" customFormat="1" ht="15" customHeight="1">
      <c r="A25" s="351"/>
      <c r="B25" s="353"/>
      <c r="C25" s="327"/>
      <c r="D25" s="325"/>
      <c r="E25" s="152">
        <v>8</v>
      </c>
      <c r="F25" s="258"/>
      <c r="G25" s="316"/>
      <c r="H25" s="35"/>
      <c r="I25" s="362"/>
      <c r="J25" s="353"/>
      <c r="K25" s="327"/>
      <c r="L25" s="325"/>
      <c r="M25" s="152">
        <v>8</v>
      </c>
      <c r="N25" s="258"/>
      <c r="O25" s="207"/>
      <c r="P25" s="20"/>
    </row>
    <row r="26" spans="1:16" s="10" customFormat="1" ht="15.75" customHeight="1">
      <c r="A26" s="210"/>
      <c r="B26" s="211"/>
      <c r="C26" s="211"/>
      <c r="D26" s="27">
        <f>A26*B26*C26</f>
        <v>0</v>
      </c>
      <c r="E26" s="152">
        <v>9</v>
      </c>
      <c r="F26" s="258"/>
      <c r="G26" s="316"/>
      <c r="H26" s="35"/>
      <c r="I26" s="210"/>
      <c r="J26" s="211"/>
      <c r="K26" s="211"/>
      <c r="L26" s="27">
        <f>I26*J26*K26</f>
        <v>0</v>
      </c>
      <c r="M26" s="152">
        <v>9</v>
      </c>
      <c r="N26" s="258"/>
      <c r="O26" s="207"/>
      <c r="P26" s="20"/>
    </row>
    <row r="27" spans="1:16" s="10" customFormat="1" ht="15.75" customHeight="1">
      <c r="A27" s="62"/>
      <c r="B27" s="63"/>
      <c r="C27" s="64"/>
      <c r="D27" s="62"/>
      <c r="E27" s="152">
        <v>10</v>
      </c>
      <c r="F27" s="258"/>
      <c r="G27" s="316"/>
      <c r="H27" s="35"/>
      <c r="I27" s="62"/>
      <c r="J27" s="63"/>
      <c r="K27" s="64"/>
      <c r="L27" s="62"/>
      <c r="M27" s="152">
        <v>10</v>
      </c>
      <c r="N27" s="258"/>
      <c r="O27" s="207"/>
      <c r="P27" s="20"/>
    </row>
    <row r="28" spans="1:16" s="10" customFormat="1" ht="15.75" customHeight="1">
      <c r="A28" s="357" t="s">
        <v>87</v>
      </c>
      <c r="B28" s="63"/>
      <c r="C28" s="64"/>
      <c r="D28" s="62"/>
      <c r="E28" s="152">
        <v>11</v>
      </c>
      <c r="F28" s="258"/>
      <c r="G28" s="316"/>
      <c r="H28" s="35"/>
      <c r="I28" s="345" t="s">
        <v>87</v>
      </c>
      <c r="J28" s="63"/>
      <c r="K28" s="64"/>
      <c r="L28" s="62"/>
      <c r="M28" s="152">
        <v>11</v>
      </c>
      <c r="N28" s="258"/>
      <c r="O28" s="207"/>
      <c r="P28" s="20"/>
    </row>
    <row r="29" spans="1:16" s="10" customFormat="1" ht="15">
      <c r="A29" s="358"/>
      <c r="B29" s="56" t="s">
        <v>9</v>
      </c>
      <c r="C29" s="9" t="s">
        <v>47</v>
      </c>
      <c r="D29" s="9" t="s">
        <v>1</v>
      </c>
      <c r="E29" s="152">
        <v>12</v>
      </c>
      <c r="F29" s="258"/>
      <c r="G29" s="316"/>
      <c r="H29" s="66"/>
      <c r="I29" s="346"/>
      <c r="J29" s="56" t="s">
        <v>9</v>
      </c>
      <c r="K29" s="9" t="s">
        <v>47</v>
      </c>
      <c r="L29" s="9" t="s">
        <v>1</v>
      </c>
      <c r="M29" s="152">
        <v>12</v>
      </c>
      <c r="N29" s="258"/>
      <c r="O29" s="207"/>
      <c r="P29" s="20"/>
    </row>
    <row r="30" spans="1:16" s="10" customFormat="1" ht="15.75" customHeight="1">
      <c r="A30" s="213"/>
      <c r="B30" s="210"/>
      <c r="C30" s="211"/>
      <c r="D30" s="27">
        <f>B30*C30</f>
        <v>0</v>
      </c>
      <c r="E30" s="152">
        <v>13</v>
      </c>
      <c r="F30" s="258"/>
      <c r="G30" s="316"/>
      <c r="H30" s="68"/>
      <c r="I30" s="213"/>
      <c r="J30" s="210"/>
      <c r="K30" s="211"/>
      <c r="L30" s="27">
        <f>J30*K30</f>
        <v>0</v>
      </c>
      <c r="M30" s="152">
        <v>13</v>
      </c>
      <c r="N30" s="258"/>
      <c r="O30" s="207"/>
      <c r="P30" s="20"/>
    </row>
    <row r="31" spans="1:16" s="10" customFormat="1" ht="15.75" customHeight="1">
      <c r="A31" s="213"/>
      <c r="B31" s="210"/>
      <c r="C31" s="211"/>
      <c r="D31" s="27">
        <f>B31*C31</f>
        <v>0</v>
      </c>
      <c r="E31" s="152">
        <v>14</v>
      </c>
      <c r="F31" s="258"/>
      <c r="G31" s="316"/>
      <c r="H31" s="68"/>
      <c r="I31" s="213"/>
      <c r="J31" s="210"/>
      <c r="K31" s="211"/>
      <c r="L31" s="27">
        <f>J31*K31</f>
        <v>0</v>
      </c>
      <c r="M31" s="152">
        <v>14</v>
      </c>
      <c r="N31" s="258"/>
      <c r="O31" s="207"/>
      <c r="P31" s="20"/>
    </row>
    <row r="32" spans="1:16" s="10" customFormat="1" ht="15.75" customHeight="1">
      <c r="A32" s="213"/>
      <c r="B32" s="210"/>
      <c r="C32" s="211"/>
      <c r="D32" s="27">
        <f>B32*C32</f>
        <v>0</v>
      </c>
      <c r="E32" s="152">
        <v>15</v>
      </c>
      <c r="F32" s="258"/>
      <c r="G32" s="316"/>
      <c r="H32" s="68"/>
      <c r="I32" s="213"/>
      <c r="J32" s="210"/>
      <c r="K32" s="211"/>
      <c r="L32" s="27">
        <f>J32*K32</f>
        <v>0</v>
      </c>
      <c r="M32" s="152">
        <v>15</v>
      </c>
      <c r="N32" s="258"/>
      <c r="O32" s="207"/>
      <c r="P32" s="20"/>
    </row>
    <row r="33" spans="1:16" s="10" customFormat="1" ht="15.75" customHeight="1">
      <c r="A33" s="213"/>
      <c r="B33" s="210"/>
      <c r="C33" s="211"/>
      <c r="D33" s="27">
        <f>B33*C33</f>
        <v>0</v>
      </c>
      <c r="E33" s="67"/>
      <c r="F33" s="153" t="s">
        <v>111</v>
      </c>
      <c r="G33" s="225">
        <f>SUM(G18:G32)</f>
        <v>0</v>
      </c>
      <c r="H33" s="68"/>
      <c r="I33" s="213"/>
      <c r="J33" s="210"/>
      <c r="K33" s="211"/>
      <c r="L33" s="27">
        <f>J33*K33</f>
        <v>0</v>
      </c>
      <c r="M33" s="67"/>
      <c r="N33" s="153" t="s">
        <v>111</v>
      </c>
      <c r="O33" s="154">
        <f>SUM(O18:O32)</f>
        <v>0</v>
      </c>
      <c r="P33" s="20"/>
    </row>
    <row r="34" spans="1:16" s="10" customFormat="1" ht="15.75" customHeight="1">
      <c r="A34" s="213"/>
      <c r="B34" s="210"/>
      <c r="C34" s="211"/>
      <c r="D34" s="27">
        <f>B34*C34</f>
        <v>0</v>
      </c>
      <c r="E34" s="67"/>
      <c r="F34" s="153" t="s">
        <v>118</v>
      </c>
      <c r="G34" s="226">
        <f>COUNT(G18:G32)</f>
        <v>0</v>
      </c>
      <c r="H34" s="68"/>
      <c r="I34" s="213"/>
      <c r="J34" s="210"/>
      <c r="K34" s="211"/>
      <c r="L34" s="27">
        <f>J34*K34</f>
        <v>0</v>
      </c>
      <c r="M34" s="67"/>
      <c r="N34" s="153" t="s">
        <v>118</v>
      </c>
      <c r="O34" s="155">
        <f>COUNT(O18:O32)</f>
        <v>0</v>
      </c>
      <c r="P34" s="20"/>
    </row>
    <row r="35" spans="1:16" s="10" customFormat="1" ht="15.75" customHeight="1">
      <c r="A35" s="41"/>
      <c r="D35" s="122" t="s">
        <v>75</v>
      </c>
      <c r="E35" s="24"/>
      <c r="F35" s="153" t="s">
        <v>110</v>
      </c>
      <c r="G35" s="225" t="str">
        <f>IF(G33&gt;0,G33/G34,"0")</f>
        <v>0</v>
      </c>
      <c r="H35" s="35"/>
      <c r="I35" s="41"/>
      <c r="L35" s="122" t="s">
        <v>75</v>
      </c>
      <c r="M35" s="24"/>
      <c r="N35" s="153" t="s">
        <v>110</v>
      </c>
      <c r="O35" s="154" t="str">
        <f>IF(O33&gt;0,O33/O34,"0")</f>
        <v>0</v>
      </c>
      <c r="P35" s="20"/>
    </row>
    <row r="36" spans="1:16" s="10" customFormat="1" ht="15.75" customHeight="1">
      <c r="A36" s="41"/>
      <c r="B36" s="26"/>
      <c r="C36" s="26"/>
      <c r="D36" s="27">
        <f>SUM(D30:D34)</f>
        <v>0</v>
      </c>
      <c r="E36" s="110"/>
      <c r="F36" s="44" t="s">
        <v>47</v>
      </c>
      <c r="G36" s="317"/>
      <c r="H36" s="35"/>
      <c r="I36" s="41"/>
      <c r="J36" s="26"/>
      <c r="K36" s="26"/>
      <c r="L36" s="27">
        <f>SUM(L30:L34)</f>
        <v>0</v>
      </c>
      <c r="M36" s="110"/>
      <c r="N36" s="44" t="s">
        <v>47</v>
      </c>
      <c r="O36" s="208"/>
      <c r="P36" s="20"/>
    </row>
    <row r="37" spans="1:16" s="10" customFormat="1" ht="15.75" customHeight="1">
      <c r="A37" s="146">
        <f>MAX(A18,A22)</f>
        <v>0</v>
      </c>
      <c r="B37" s="16"/>
      <c r="C37" s="69"/>
      <c r="E37" s="5"/>
      <c r="F37" s="18" t="s">
        <v>112</v>
      </c>
      <c r="G37" s="225">
        <f>G35*G36</f>
        <v>0</v>
      </c>
      <c r="H37" s="32"/>
      <c r="I37" s="146">
        <f>MAX(I18,I22)</f>
        <v>0</v>
      </c>
      <c r="J37" s="16"/>
      <c r="K37" s="69"/>
      <c r="M37" s="5"/>
      <c r="N37" s="18" t="s">
        <v>112</v>
      </c>
      <c r="O37" s="154">
        <f>O35*O36</f>
        <v>0</v>
      </c>
      <c r="P37" s="20"/>
    </row>
    <row r="38" spans="1:16" s="10" customFormat="1" ht="15" customHeight="1">
      <c r="A38" s="331" t="s">
        <v>61</v>
      </c>
      <c r="B38" s="331"/>
      <c r="C38" s="331"/>
      <c r="D38" s="331"/>
      <c r="E38" s="7"/>
      <c r="H38" s="32"/>
      <c r="I38" s="331" t="s">
        <v>61</v>
      </c>
      <c r="J38" s="331"/>
      <c r="K38" s="331"/>
      <c r="L38" s="331"/>
      <c r="M38" s="7"/>
      <c r="P38" s="20"/>
    </row>
    <row r="39" spans="1:15" s="10" customFormat="1" ht="30" customHeight="1">
      <c r="A39" s="44" t="s">
        <v>89</v>
      </c>
      <c r="B39" s="44" t="s">
        <v>91</v>
      </c>
      <c r="C39" s="9" t="s">
        <v>140</v>
      </c>
      <c r="D39" s="9" t="s">
        <v>47</v>
      </c>
      <c r="F39" s="332" t="s">
        <v>69</v>
      </c>
      <c r="G39" s="333"/>
      <c r="H39" s="32"/>
      <c r="I39" s="233" t="s">
        <v>89</v>
      </c>
      <c r="J39" s="44" t="s">
        <v>91</v>
      </c>
      <c r="K39" s="9" t="s">
        <v>52</v>
      </c>
      <c r="L39" s="9" t="s">
        <v>47</v>
      </c>
      <c r="N39" s="332" t="s">
        <v>69</v>
      </c>
      <c r="O39" s="332"/>
    </row>
    <row r="40" spans="1:15" s="10" customFormat="1" ht="15.75" customHeight="1">
      <c r="A40" s="210"/>
      <c r="B40" s="214"/>
      <c r="C40" s="211"/>
      <c r="D40" s="211"/>
      <c r="F40" s="332"/>
      <c r="G40" s="333"/>
      <c r="H40" s="32"/>
      <c r="I40" s="210"/>
      <c r="J40" s="214"/>
      <c r="K40" s="211"/>
      <c r="L40" s="211"/>
      <c r="N40" s="332"/>
      <c r="O40" s="332"/>
    </row>
    <row r="41" spans="1:15" s="10" customFormat="1" ht="15" customHeight="1">
      <c r="A41" s="46" t="s">
        <v>90</v>
      </c>
      <c r="B41" s="46" t="s">
        <v>92</v>
      </c>
      <c r="C41" s="118"/>
      <c r="D41" s="123" t="s">
        <v>78</v>
      </c>
      <c r="F41" s="15" t="s">
        <v>7</v>
      </c>
      <c r="G41" s="227" t="s">
        <v>8</v>
      </c>
      <c r="H41" s="32"/>
      <c r="I41" s="234" t="s">
        <v>90</v>
      </c>
      <c r="J41" s="46" t="s">
        <v>92</v>
      </c>
      <c r="K41" s="118"/>
      <c r="L41" s="123" t="s">
        <v>78</v>
      </c>
      <c r="N41" s="15" t="s">
        <v>7</v>
      </c>
      <c r="O41" s="15" t="s">
        <v>8</v>
      </c>
    </row>
    <row r="42" spans="1:17" s="10" customFormat="1" ht="15" customHeight="1">
      <c r="A42" s="45">
        <f>A40*C40*D40</f>
        <v>0</v>
      </c>
      <c r="B42" s="45" t="str">
        <f>IF(B40&gt;0,C40*D40*(A37*B40+A37),"$0.00")</f>
        <v>$0.00</v>
      </c>
      <c r="D42" s="45">
        <f>MAX(A42,B42)</f>
        <v>0</v>
      </c>
      <c r="E42" s="74"/>
      <c r="F42" s="28">
        <f>G42/12</f>
        <v>0</v>
      </c>
      <c r="G42" s="201">
        <f>D22+D26+D36+D42</f>
        <v>0</v>
      </c>
      <c r="H42" s="33"/>
      <c r="I42" s="235">
        <f>I40*K40*L40</f>
        <v>0</v>
      </c>
      <c r="J42" s="45" t="str">
        <f>IF(J40&gt;0,K40*L40*(I37*J40+I37),"$0.00")</f>
        <v>$0.00</v>
      </c>
      <c r="L42" s="45">
        <f>MAX(I42,J42)</f>
        <v>0</v>
      </c>
      <c r="M42" s="74"/>
      <c r="N42" s="28">
        <f>O42/12</f>
        <v>0</v>
      </c>
      <c r="O42" s="28">
        <f>L22+L26+L36+L42</f>
        <v>0</v>
      </c>
      <c r="P42" s="20"/>
      <c r="Q42" s="20"/>
    </row>
    <row r="43" spans="1:17" s="10" customFormat="1" ht="15" customHeight="1">
      <c r="A43" s="116"/>
      <c r="B43" s="116"/>
      <c r="C43" s="117"/>
      <c r="E43" s="74"/>
      <c r="F43" s="38"/>
      <c r="G43" s="38"/>
      <c r="H43" s="33"/>
      <c r="I43" s="116"/>
      <c r="J43" s="116"/>
      <c r="K43" s="117"/>
      <c r="M43" s="17"/>
      <c r="N43" s="290"/>
      <c r="O43" s="290"/>
      <c r="P43" s="20"/>
      <c r="Q43" s="20"/>
    </row>
    <row r="44" spans="1:15" s="10" customFormat="1" ht="18.75" customHeight="1">
      <c r="A44" s="17" t="s">
        <v>125</v>
      </c>
      <c r="B44" s="11"/>
      <c r="C44" s="11"/>
      <c r="E44" s="11"/>
      <c r="G44" s="20"/>
      <c r="H44" s="32"/>
      <c r="I44" s="17" t="s">
        <v>125</v>
      </c>
      <c r="J44" s="11"/>
      <c r="K44" s="11"/>
      <c r="M44" s="11"/>
      <c r="O44" s="79"/>
    </row>
    <row r="45" spans="1:15" s="10" customFormat="1" ht="15.75" customHeight="1">
      <c r="A45" s="18" t="s">
        <v>41</v>
      </c>
      <c r="B45" s="215"/>
      <c r="C45" s="18" t="s">
        <v>5</v>
      </c>
      <c r="D45" s="145">
        <f>ROUND(C47,2)</f>
        <v>0</v>
      </c>
      <c r="E45" s="202" t="str">
        <f>IF(B47&gt;0,(B47/D45)*52,"$0.00")</f>
        <v>$0.00</v>
      </c>
      <c r="F45" s="332" t="s">
        <v>136</v>
      </c>
      <c r="G45" s="333"/>
      <c r="H45" s="33"/>
      <c r="I45" s="236" t="s">
        <v>41</v>
      </c>
      <c r="J45" s="215"/>
      <c r="K45" s="18" t="s">
        <v>5</v>
      </c>
      <c r="L45" s="145">
        <f>ROUND(K47,2)</f>
        <v>0</v>
      </c>
      <c r="M45" s="202" t="str">
        <f>IF(J47&gt;0,(J47/L45)*52,"$0.00")</f>
        <v>$0.00</v>
      </c>
      <c r="N45" s="332" t="s">
        <v>70</v>
      </c>
      <c r="O45" s="332"/>
    </row>
    <row r="46" spans="1:15" s="10" customFormat="1" ht="15.75" customHeight="1">
      <c r="A46" s="18" t="s">
        <v>42</v>
      </c>
      <c r="B46" s="216"/>
      <c r="C46" s="14">
        <f>B46-B45+1</f>
        <v>1</v>
      </c>
      <c r="D46" s="124" t="s">
        <v>134</v>
      </c>
      <c r="E46" s="112"/>
      <c r="F46" s="332"/>
      <c r="G46" s="333"/>
      <c r="H46" s="33"/>
      <c r="I46" s="236" t="s">
        <v>42</v>
      </c>
      <c r="J46" s="216"/>
      <c r="K46" s="14">
        <f>J46-J45+1</f>
        <v>1</v>
      </c>
      <c r="L46" s="124" t="s">
        <v>79</v>
      </c>
      <c r="M46" s="112"/>
      <c r="N46" s="332"/>
      <c r="O46" s="332"/>
    </row>
    <row r="47" spans="1:15" s="10" customFormat="1" ht="17.25" customHeight="1">
      <c r="A47" s="19" t="s">
        <v>6</v>
      </c>
      <c r="B47" s="210"/>
      <c r="C47" s="144">
        <f>IF(B47&gt;0,C46/7,0)</f>
        <v>0</v>
      </c>
      <c r="D47" s="28">
        <f>ROUND(E45,2)</f>
        <v>0</v>
      </c>
      <c r="E47" s="110"/>
      <c r="F47" s="15" t="s">
        <v>7</v>
      </c>
      <c r="G47" s="227" t="s">
        <v>8</v>
      </c>
      <c r="H47" s="33"/>
      <c r="I47" s="237" t="s">
        <v>6</v>
      </c>
      <c r="J47" s="210"/>
      <c r="K47" s="144">
        <f>IF(J47&gt;0,K46/7,0)</f>
        <v>0</v>
      </c>
      <c r="L47" s="28">
        <f>ROUND(M45,2)</f>
        <v>0</v>
      </c>
      <c r="M47" s="110"/>
      <c r="N47" s="15" t="s">
        <v>7</v>
      </c>
      <c r="O47" s="15" t="s">
        <v>8</v>
      </c>
    </row>
    <row r="48" spans="2:15" s="10" customFormat="1" ht="15.75" customHeight="1">
      <c r="B48" s="347" t="s">
        <v>74</v>
      </c>
      <c r="C48" s="347"/>
      <c r="D48" s="122" t="s">
        <v>135</v>
      </c>
      <c r="E48" s="21"/>
      <c r="F48" s="28">
        <f>G48/12</f>
        <v>0</v>
      </c>
      <c r="G48" s="228">
        <f>IF(D47+D49&gt;0,D47+D49,0)</f>
        <v>0</v>
      </c>
      <c r="H48" s="39"/>
      <c r="J48" s="347" t="s">
        <v>74</v>
      </c>
      <c r="K48" s="347"/>
      <c r="L48" s="122" t="s">
        <v>80</v>
      </c>
      <c r="M48" s="21"/>
      <c r="N48" s="28">
        <f>O48/12</f>
        <v>0</v>
      </c>
      <c r="O48" s="27">
        <f>IF(L47+L49&gt;0,L47+L49,0)</f>
        <v>0</v>
      </c>
    </row>
    <row r="49" spans="1:15" s="10" customFormat="1" ht="15">
      <c r="A49" s="111"/>
      <c r="B49" s="347"/>
      <c r="C49" s="347"/>
      <c r="D49" s="210"/>
      <c r="E49" s="11"/>
      <c r="G49" s="12"/>
      <c r="H49" s="32"/>
      <c r="I49" s="111"/>
      <c r="J49" s="347"/>
      <c r="K49" s="347"/>
      <c r="L49" s="210"/>
      <c r="M49" s="11"/>
      <c r="O49" s="94"/>
    </row>
    <row r="50" spans="1:15" s="10" customFormat="1" ht="15">
      <c r="A50" s="111"/>
      <c r="B50" s="120"/>
      <c r="C50" s="120"/>
      <c r="D50" s="141"/>
      <c r="E50" s="11"/>
      <c r="G50" s="12"/>
      <c r="H50" s="32"/>
      <c r="I50" s="111"/>
      <c r="J50" s="120"/>
      <c r="K50" s="120"/>
      <c r="L50" s="141"/>
      <c r="M50" s="11"/>
      <c r="O50" s="12"/>
    </row>
    <row r="51" spans="1:15" s="10" customFormat="1" ht="18" customHeight="1">
      <c r="A51" s="17" t="s">
        <v>126</v>
      </c>
      <c r="B51" s="25"/>
      <c r="C51" s="11"/>
      <c r="E51" s="11"/>
      <c r="G51" s="20"/>
      <c r="H51" s="32"/>
      <c r="I51" s="17" t="s">
        <v>126</v>
      </c>
      <c r="J51" s="25"/>
      <c r="K51" s="11"/>
      <c r="M51" s="11"/>
      <c r="O51" s="20"/>
    </row>
    <row r="52" spans="1:15" s="10" customFormat="1" ht="18" customHeight="1">
      <c r="A52" s="11" t="s">
        <v>156</v>
      </c>
      <c r="B52" s="25"/>
      <c r="C52" s="11"/>
      <c r="D52" s="213"/>
      <c r="E52" s="11"/>
      <c r="G52" s="20"/>
      <c r="H52" s="32"/>
      <c r="I52" s="11" t="s">
        <v>156</v>
      </c>
      <c r="J52" s="25"/>
      <c r="K52" s="11"/>
      <c r="L52" s="213"/>
      <c r="M52" s="11"/>
      <c r="O52" s="20"/>
    </row>
    <row r="53" spans="1:15" s="10" customFormat="1" ht="16.5" customHeight="1">
      <c r="A53" s="18" t="s">
        <v>41</v>
      </c>
      <c r="B53" s="215"/>
      <c r="C53" s="18" t="s">
        <v>5</v>
      </c>
      <c r="D53" s="145">
        <f>ROUND(C55,2)</f>
        <v>0</v>
      </c>
      <c r="E53" s="202" t="str">
        <f>IF(B55&gt;0,(B55/D53)*52,"$0.00")</f>
        <v>$0.00</v>
      </c>
      <c r="F53" s="332" t="s">
        <v>137</v>
      </c>
      <c r="G53" s="333"/>
      <c r="H53" s="33"/>
      <c r="I53" s="236" t="s">
        <v>41</v>
      </c>
      <c r="J53" s="215"/>
      <c r="K53" s="18" t="s">
        <v>5</v>
      </c>
      <c r="L53" s="145">
        <f>ROUND(K55,2)</f>
        <v>0</v>
      </c>
      <c r="M53" s="202" t="str">
        <f>IF(J55&gt;0,(J55/L53)*52,"$0.00")</f>
        <v>$0.00</v>
      </c>
      <c r="N53" s="332" t="s">
        <v>71</v>
      </c>
      <c r="O53" s="332"/>
    </row>
    <row r="54" spans="1:15" s="10" customFormat="1" ht="16.5" customHeight="1">
      <c r="A54" s="18" t="s">
        <v>42</v>
      </c>
      <c r="B54" s="216"/>
      <c r="C54" s="14">
        <f>B54-B53+1</f>
        <v>1</v>
      </c>
      <c r="D54" s="124" t="s">
        <v>138</v>
      </c>
      <c r="E54" s="112"/>
      <c r="F54" s="332"/>
      <c r="G54" s="333"/>
      <c r="H54" s="33"/>
      <c r="I54" s="236" t="s">
        <v>42</v>
      </c>
      <c r="J54" s="216"/>
      <c r="K54" s="14">
        <f>J54-J53+1</f>
        <v>1</v>
      </c>
      <c r="L54" s="124" t="s">
        <v>79</v>
      </c>
      <c r="M54" s="112"/>
      <c r="N54" s="332"/>
      <c r="O54" s="332"/>
    </row>
    <row r="55" spans="1:15" s="10" customFormat="1" ht="17.25" customHeight="1">
      <c r="A55" s="19" t="s">
        <v>6</v>
      </c>
      <c r="B55" s="210"/>
      <c r="C55" s="144">
        <f>IF(B55&gt;0,C54/7,0)</f>
        <v>0</v>
      </c>
      <c r="D55" s="28">
        <f>ROUND(E53,2)</f>
        <v>0</v>
      </c>
      <c r="E55" s="110"/>
      <c r="F55" s="15" t="s">
        <v>7</v>
      </c>
      <c r="G55" s="227" t="s">
        <v>8</v>
      </c>
      <c r="H55" s="33"/>
      <c r="I55" s="237" t="s">
        <v>6</v>
      </c>
      <c r="J55" s="210"/>
      <c r="K55" s="144">
        <f>IF(J55&gt;0,K54/7,0)</f>
        <v>0</v>
      </c>
      <c r="L55" s="28">
        <f>ROUND(M53,2)</f>
        <v>0</v>
      </c>
      <c r="M55" s="110"/>
      <c r="N55" s="15" t="s">
        <v>7</v>
      </c>
      <c r="O55" s="15" t="s">
        <v>8</v>
      </c>
    </row>
    <row r="56" spans="2:15" s="10" customFormat="1" ht="16.5" customHeight="1">
      <c r="B56" s="330" t="s">
        <v>74</v>
      </c>
      <c r="C56" s="330"/>
      <c r="D56" s="122" t="s">
        <v>139</v>
      </c>
      <c r="E56" s="21"/>
      <c r="F56" s="28">
        <f>G56/12</f>
        <v>0</v>
      </c>
      <c r="G56" s="228">
        <f>IF(D55+D57&gt;0,D55+D57,0)</f>
        <v>0</v>
      </c>
      <c r="H56" s="39"/>
      <c r="J56" s="330" t="s">
        <v>74</v>
      </c>
      <c r="K56" s="330"/>
      <c r="L56" s="122" t="s">
        <v>81</v>
      </c>
      <c r="M56" s="21"/>
      <c r="N56" s="28">
        <f>O56/12</f>
        <v>0</v>
      </c>
      <c r="O56" s="27">
        <f>IF(L55+L57&gt;0,L55+L57,0)</f>
        <v>0</v>
      </c>
    </row>
    <row r="57" spans="1:15" s="10" customFormat="1" ht="16.5" customHeight="1">
      <c r="A57" s="111"/>
      <c r="B57" s="330"/>
      <c r="C57" s="330"/>
      <c r="D57" s="210"/>
      <c r="E57" s="20"/>
      <c r="F57" s="38"/>
      <c r="G57" s="113"/>
      <c r="H57" s="39"/>
      <c r="I57" s="111"/>
      <c r="J57" s="330"/>
      <c r="K57" s="330"/>
      <c r="L57" s="210"/>
      <c r="M57" s="20"/>
      <c r="N57" s="38"/>
      <c r="O57" s="126"/>
    </row>
    <row r="58" spans="2:15" s="10" customFormat="1" ht="15.75" thickBot="1">
      <c r="B58" s="14">
        <f>B54-B53+1</f>
        <v>1</v>
      </c>
      <c r="C58" s="22"/>
      <c r="D58" s="23"/>
      <c r="G58" s="20"/>
      <c r="H58" s="32"/>
      <c r="J58" s="14">
        <f>J54-J53+1</f>
        <v>1</v>
      </c>
      <c r="K58" s="22"/>
      <c r="L58" s="23"/>
      <c r="O58" s="20"/>
    </row>
    <row r="59" spans="1:15" s="10" customFormat="1" ht="18.75" customHeight="1" thickBot="1">
      <c r="A59" s="328" t="s">
        <v>153</v>
      </c>
      <c r="B59" s="329"/>
      <c r="C59" s="329"/>
      <c r="D59" s="329"/>
      <c r="E59" s="329"/>
      <c r="F59" s="329"/>
      <c r="G59" s="70">
        <f>MAX(G42,G48,G56,G37)</f>
        <v>0</v>
      </c>
      <c r="H59" s="37"/>
      <c r="I59" s="328" t="s">
        <v>154</v>
      </c>
      <c r="J59" s="329"/>
      <c r="K59" s="329"/>
      <c r="L59" s="329"/>
      <c r="M59" s="329"/>
      <c r="N59" s="329"/>
      <c r="O59" s="70">
        <f>MAX(O42,O48,O56,O37)</f>
        <v>0</v>
      </c>
    </row>
    <row r="60" spans="1:15" s="10" customFormat="1" ht="16.5" thickBot="1">
      <c r="A60" s="20"/>
      <c r="B60" s="20"/>
      <c r="C60" s="20"/>
      <c r="D60" s="20"/>
      <c r="E60" s="20"/>
      <c r="F60" s="20"/>
      <c r="G60" s="229" t="s">
        <v>93</v>
      </c>
      <c r="H60" s="72"/>
      <c r="I60" s="20"/>
      <c r="J60" s="20"/>
      <c r="K60" s="20"/>
      <c r="L60" s="20"/>
      <c r="M60" s="20"/>
      <c r="N60" s="20"/>
      <c r="O60" s="149" t="s">
        <v>94</v>
      </c>
    </row>
    <row r="61" spans="1:15" s="10" customFormat="1" ht="15.75">
      <c r="A61" s="20"/>
      <c r="B61" s="20"/>
      <c r="C61" s="20"/>
      <c r="D61" s="20"/>
      <c r="E61" s="20"/>
      <c r="F61" s="20"/>
      <c r="G61" s="71"/>
      <c r="H61" s="72"/>
      <c r="I61" s="20"/>
      <c r="J61" s="20"/>
      <c r="K61" s="20"/>
      <c r="L61" s="20"/>
      <c r="M61" s="20"/>
      <c r="N61" s="20"/>
      <c r="O61" s="71"/>
    </row>
    <row r="62" spans="1:16" s="87" customFormat="1" ht="22.5" customHeight="1">
      <c r="A62" s="88" t="s">
        <v>62</v>
      </c>
      <c r="B62" s="85"/>
      <c r="C62" s="85"/>
      <c r="D62" s="85"/>
      <c r="E62" s="85"/>
      <c r="F62" s="85"/>
      <c r="G62" s="109" t="s">
        <v>46</v>
      </c>
      <c r="H62" s="89"/>
      <c r="I62" s="90" t="s">
        <v>63</v>
      </c>
      <c r="J62" s="85"/>
      <c r="K62" s="85"/>
      <c r="L62" s="85"/>
      <c r="M62" s="85"/>
      <c r="N62" s="85"/>
      <c r="O62" s="108" t="s">
        <v>46</v>
      </c>
      <c r="P62" s="91"/>
    </row>
    <row r="63" spans="1:15" s="10" customFormat="1" ht="15.75" customHeight="1">
      <c r="A63" s="73"/>
      <c r="B63" s="12"/>
      <c r="C63" s="12"/>
      <c r="D63" s="12"/>
      <c r="E63" s="12"/>
      <c r="F63" s="12"/>
      <c r="G63" s="12"/>
      <c r="H63" s="32"/>
      <c r="I63" s="73"/>
      <c r="J63" s="12"/>
      <c r="K63" s="12"/>
      <c r="L63" s="12"/>
      <c r="M63" s="12"/>
      <c r="N63" s="12"/>
      <c r="O63" s="94"/>
    </row>
    <row r="64" spans="1:15" s="10" customFormat="1" ht="15.75">
      <c r="A64" s="17" t="s">
        <v>57</v>
      </c>
      <c r="B64" s="4"/>
      <c r="C64" s="4"/>
      <c r="D64" s="114" t="s">
        <v>65</v>
      </c>
      <c r="E64" s="210"/>
      <c r="F64" s="4"/>
      <c r="H64" s="32"/>
      <c r="I64" s="17" t="s">
        <v>57</v>
      </c>
      <c r="J64" s="4"/>
      <c r="K64" s="4"/>
      <c r="L64" s="114" t="s">
        <v>65</v>
      </c>
      <c r="M64" s="210"/>
      <c r="N64" s="4"/>
      <c r="O64" s="20"/>
    </row>
    <row r="65" spans="1:15" s="10" customFormat="1" ht="15.75" customHeight="1">
      <c r="A65" s="17" t="s">
        <v>58</v>
      </c>
      <c r="D65" s="114" t="s">
        <v>65</v>
      </c>
      <c r="E65" s="210"/>
      <c r="G65" s="20"/>
      <c r="H65" s="32"/>
      <c r="I65" s="17" t="s">
        <v>58</v>
      </c>
      <c r="L65" s="114" t="s">
        <v>65</v>
      </c>
      <c r="M65" s="210"/>
      <c r="O65" s="20"/>
    </row>
    <row r="66" spans="1:15" s="10" customFormat="1" ht="15.75" customHeight="1">
      <c r="A66" s="74" t="s">
        <v>59</v>
      </c>
      <c r="B66" s="5"/>
      <c r="C66" s="2"/>
      <c r="D66" s="115" t="s">
        <v>32</v>
      </c>
      <c r="E66" s="217"/>
      <c r="F66" s="6"/>
      <c r="G66" s="6"/>
      <c r="H66" s="34"/>
      <c r="I66" s="74" t="s">
        <v>59</v>
      </c>
      <c r="J66" s="5"/>
      <c r="K66" s="2"/>
      <c r="L66" s="115" t="s">
        <v>32</v>
      </c>
      <c r="M66" s="217"/>
      <c r="N66" s="6"/>
      <c r="O66" s="6"/>
    </row>
    <row r="67" spans="4:15" s="10" customFormat="1" ht="15">
      <c r="D67" s="115" t="s">
        <v>51</v>
      </c>
      <c r="E67" s="217"/>
      <c r="G67" s="2"/>
      <c r="H67" s="35"/>
      <c r="L67" s="115" t="s">
        <v>51</v>
      </c>
      <c r="M67" s="217"/>
      <c r="O67" s="2"/>
    </row>
    <row r="68" spans="4:15" s="10" customFormat="1" ht="15.75" thickBot="1">
      <c r="D68" s="115" t="s">
        <v>1</v>
      </c>
      <c r="E68" s="76">
        <f>E66-E67</f>
        <v>0</v>
      </c>
      <c r="G68" s="125">
        <f>MAX(E64,E65,E68)</f>
        <v>0</v>
      </c>
      <c r="H68" s="36"/>
      <c r="L68" s="115" t="s">
        <v>1</v>
      </c>
      <c r="M68" s="76">
        <f>M66-M67</f>
        <v>0</v>
      </c>
      <c r="O68" s="127">
        <f>MAX(M64,M65,M68)</f>
        <v>0</v>
      </c>
    </row>
    <row r="69" spans="3:15" s="10" customFormat="1" ht="18.75" customHeight="1" thickBot="1">
      <c r="C69" s="328" t="s">
        <v>66</v>
      </c>
      <c r="D69" s="329"/>
      <c r="E69" s="329"/>
      <c r="F69" s="329"/>
      <c r="G69" s="230" t="str">
        <f>IF(G68&gt;0,G68,"$0.00")</f>
        <v>$0.00</v>
      </c>
      <c r="H69" s="39"/>
      <c r="K69" s="328" t="s">
        <v>64</v>
      </c>
      <c r="L69" s="329"/>
      <c r="M69" s="329"/>
      <c r="N69" s="329"/>
      <c r="O69" s="75" t="str">
        <f>IF(O68&gt;0,O68,"$0.00")</f>
        <v>$0.00</v>
      </c>
    </row>
    <row r="70" spans="1:15" s="10" customFormat="1" ht="15.75" customHeight="1" thickBot="1">
      <c r="A70" s="20"/>
      <c r="B70" s="20"/>
      <c r="C70" s="20"/>
      <c r="D70" s="20"/>
      <c r="E70" s="20"/>
      <c r="F70" s="20"/>
      <c r="G70" s="229" t="s">
        <v>96</v>
      </c>
      <c r="H70" s="32"/>
      <c r="I70" s="20"/>
      <c r="J70" s="20"/>
      <c r="K70" s="20"/>
      <c r="L70" s="20"/>
      <c r="M70" s="20"/>
      <c r="N70" s="20"/>
      <c r="O70" s="149" t="s">
        <v>97</v>
      </c>
    </row>
    <row r="71" spans="1:15" s="10" customFormat="1" ht="15.75" customHeight="1">
      <c r="A71" s="20"/>
      <c r="B71" s="20"/>
      <c r="C71" s="20"/>
      <c r="D71" s="20"/>
      <c r="E71" s="20"/>
      <c r="F71" s="20"/>
      <c r="G71" s="20"/>
      <c r="H71" s="32"/>
      <c r="I71" s="20"/>
      <c r="J71" s="20"/>
      <c r="K71" s="20"/>
      <c r="L71" s="20"/>
      <c r="M71" s="20"/>
      <c r="N71" s="20"/>
      <c r="O71" s="79"/>
    </row>
    <row r="72" spans="1:15" s="87" customFormat="1" ht="22.5" customHeight="1">
      <c r="A72" s="88" t="s">
        <v>13</v>
      </c>
      <c r="B72" s="85"/>
      <c r="C72" s="85"/>
      <c r="D72" s="85"/>
      <c r="E72" s="85"/>
      <c r="F72" s="85"/>
      <c r="G72" s="85"/>
      <c r="H72" s="92"/>
      <c r="I72" s="90" t="s">
        <v>130</v>
      </c>
      <c r="J72" s="85"/>
      <c r="K72" s="85"/>
      <c r="L72" s="85"/>
      <c r="M72" s="85"/>
      <c r="N72" s="93"/>
      <c r="O72" s="108" t="s">
        <v>46</v>
      </c>
    </row>
    <row r="73" spans="1:8" s="10" customFormat="1" ht="15.75" customHeight="1">
      <c r="A73" s="73"/>
      <c r="B73" s="12"/>
      <c r="C73" s="12"/>
      <c r="F73" s="12"/>
      <c r="G73" s="12"/>
      <c r="H73" s="32"/>
    </row>
    <row r="74" spans="1:15" s="10" customFormat="1" ht="15">
      <c r="A74" s="336" t="s">
        <v>30</v>
      </c>
      <c r="B74" s="337"/>
      <c r="C74" s="3" t="s">
        <v>10</v>
      </c>
      <c r="D74" s="280" t="s">
        <v>133</v>
      </c>
      <c r="E74" s="9" t="s">
        <v>47</v>
      </c>
      <c r="F74" s="56" t="s">
        <v>7</v>
      </c>
      <c r="G74" s="13" t="s">
        <v>121</v>
      </c>
      <c r="H74" s="35"/>
      <c r="I74" s="238" t="s">
        <v>10</v>
      </c>
      <c r="J74" s="9" t="s">
        <v>47</v>
      </c>
      <c r="K74" s="3" t="s">
        <v>1</v>
      </c>
      <c r="L74" s="3" t="s">
        <v>10</v>
      </c>
      <c r="M74" s="9" t="s">
        <v>47</v>
      </c>
      <c r="N74" s="3" t="s">
        <v>1</v>
      </c>
      <c r="O74" s="20"/>
    </row>
    <row r="75" spans="1:14" s="10" customFormat="1" ht="15.75" customHeight="1">
      <c r="A75" s="435"/>
      <c r="B75" s="438"/>
      <c r="C75" s="210"/>
      <c r="D75" s="221"/>
      <c r="E75" s="222"/>
      <c r="F75" s="28">
        <f>G75/12</f>
        <v>0</v>
      </c>
      <c r="G75" s="31">
        <f>A79*E75</f>
        <v>0</v>
      </c>
      <c r="H75" s="39"/>
      <c r="I75" s="219"/>
      <c r="J75" s="218"/>
      <c r="K75" s="29">
        <f>I75*J75</f>
        <v>0</v>
      </c>
      <c r="L75" s="343" t="s">
        <v>132</v>
      </c>
      <c r="M75" s="344"/>
      <c r="N75" s="29">
        <f>K75+K76+K77+K78</f>
        <v>0</v>
      </c>
    </row>
    <row r="76" spans="1:14" s="10" customFormat="1" ht="15.75" customHeight="1">
      <c r="A76" s="435"/>
      <c r="B76" s="438"/>
      <c r="C76" s="210"/>
      <c r="D76" s="221"/>
      <c r="E76" s="222"/>
      <c r="F76" s="28">
        <f>G76/12</f>
        <v>0</v>
      </c>
      <c r="G76" s="31">
        <f>B79*E76</f>
        <v>0</v>
      </c>
      <c r="H76" s="39"/>
      <c r="I76" s="219"/>
      <c r="J76" s="218"/>
      <c r="K76" s="29">
        <f>I76*J76</f>
        <v>0</v>
      </c>
      <c r="L76" s="239" t="s">
        <v>72</v>
      </c>
      <c r="M76" s="9" t="s">
        <v>47</v>
      </c>
      <c r="N76" s="121" t="s">
        <v>82</v>
      </c>
    </row>
    <row r="77" spans="1:17" s="10" customFormat="1" ht="15.75" customHeight="1">
      <c r="A77" s="435"/>
      <c r="B77" s="438"/>
      <c r="C77" s="210"/>
      <c r="D77" s="221"/>
      <c r="E77" s="222"/>
      <c r="F77" s="28">
        <f>G77/12</f>
        <v>0</v>
      </c>
      <c r="G77" s="31">
        <f>C79*E77</f>
        <v>0</v>
      </c>
      <c r="H77" s="39"/>
      <c r="I77" s="219"/>
      <c r="J77" s="218"/>
      <c r="K77" s="281">
        <f>I77*J77</f>
        <v>0</v>
      </c>
      <c r="L77" s="219"/>
      <c r="M77" s="218"/>
      <c r="N77" s="29">
        <f>L77*M77</f>
        <v>0</v>
      </c>
      <c r="O77" s="20"/>
      <c r="P77" s="20"/>
      <c r="Q77" s="20"/>
    </row>
    <row r="78" spans="1:17" s="10" customFormat="1" ht="15.75" customHeight="1" thickBot="1">
      <c r="A78" s="435"/>
      <c r="B78" s="438"/>
      <c r="C78" s="210"/>
      <c r="D78" s="221"/>
      <c r="E78" s="222"/>
      <c r="F78" s="28">
        <f>G78/12</f>
        <v>0</v>
      </c>
      <c r="G78" s="31">
        <f>A80*E78</f>
        <v>0</v>
      </c>
      <c r="H78" s="39"/>
      <c r="I78" s="210"/>
      <c r="J78" s="218"/>
      <c r="K78" s="29">
        <f>I78*J78</f>
        <v>0</v>
      </c>
      <c r="O78" s="20"/>
      <c r="Q78" s="6"/>
    </row>
    <row r="79" spans="1:15" s="10" customFormat="1" ht="18.75" customHeight="1" thickBot="1">
      <c r="A79" s="279">
        <f>IF(D75&gt;0,C75*D75+C75,C75)</f>
        <v>0</v>
      </c>
      <c r="B79" s="279">
        <f>IF(D76&gt;0,C76*D76+C76,C76)</f>
        <v>0</v>
      </c>
      <c r="C79" s="278">
        <f>IF(D77&gt;0,C77*D77+C77,C77)</f>
        <v>0</v>
      </c>
      <c r="D79" s="334" t="s">
        <v>43</v>
      </c>
      <c r="E79" s="335"/>
      <c r="F79" s="335"/>
      <c r="G79" s="70">
        <f>SUM(G75:G78)</f>
        <v>0</v>
      </c>
      <c r="H79" s="32"/>
      <c r="J79" s="334" t="s">
        <v>83</v>
      </c>
      <c r="K79" s="335"/>
      <c r="L79" s="335"/>
      <c r="M79" s="335"/>
      <c r="N79" s="335"/>
      <c r="O79" s="77" t="str">
        <f>IF(N75-N77&gt;0,N75-N77,"$0.00")</f>
        <v>$0.00</v>
      </c>
    </row>
    <row r="80" spans="1:16" s="10" customFormat="1" ht="15.75" customHeight="1" thickBot="1">
      <c r="A80" s="277">
        <f>IF(D78&gt;0,C78*D78+C78,C78)</f>
        <v>0</v>
      </c>
      <c r="B80" s="277"/>
      <c r="C80" s="277"/>
      <c r="D80" s="276"/>
      <c r="E80" s="276"/>
      <c r="F80" s="275"/>
      <c r="G80" s="229" t="s">
        <v>98</v>
      </c>
      <c r="H80" s="32"/>
      <c r="O80" s="149" t="s">
        <v>99</v>
      </c>
      <c r="P80" s="20"/>
    </row>
    <row r="81" spans="1:16" s="10" customFormat="1" ht="15.75" customHeight="1">
      <c r="A81" s="79"/>
      <c r="B81" s="20"/>
      <c r="C81" s="6"/>
      <c r="D81" s="8"/>
      <c r="E81" s="20"/>
      <c r="F81" s="20"/>
      <c r="G81" s="20"/>
      <c r="H81" s="32"/>
      <c r="M81" s="20"/>
      <c r="N81" s="20"/>
      <c r="O81" s="20"/>
      <c r="P81" s="20"/>
    </row>
    <row r="82" spans="1:15" s="87" customFormat="1" ht="22.5" customHeight="1">
      <c r="A82" s="88" t="s">
        <v>12</v>
      </c>
      <c r="B82" s="85"/>
      <c r="C82" s="85"/>
      <c r="D82" s="85"/>
      <c r="E82" s="83"/>
      <c r="F82" s="85"/>
      <c r="G82" s="85"/>
      <c r="H82" s="92"/>
      <c r="I82" s="131" t="s">
        <v>73</v>
      </c>
      <c r="J82" s="83"/>
      <c r="K82" s="83"/>
      <c r="L82" s="83"/>
      <c r="M82" s="83"/>
      <c r="N82" s="83"/>
      <c r="O82" s="132"/>
    </row>
    <row r="83" spans="4:18" s="10" customFormat="1" ht="15" customHeight="1">
      <c r="D83" s="78"/>
      <c r="E83" s="159"/>
      <c r="H83" s="32"/>
      <c r="I83" s="342"/>
      <c r="J83" s="342"/>
      <c r="K83" s="342"/>
      <c r="L83" s="342"/>
      <c r="M83" s="340"/>
      <c r="N83" s="341"/>
      <c r="O83" s="341"/>
      <c r="R83" s="24"/>
    </row>
    <row r="84" spans="1:15" s="10" customFormat="1" ht="33" customHeight="1">
      <c r="A84" s="355" t="s">
        <v>22</v>
      </c>
      <c r="B84" s="355"/>
      <c r="C84" s="147" t="s">
        <v>114</v>
      </c>
      <c r="D84" s="147" t="s">
        <v>113</v>
      </c>
      <c r="E84" s="43" t="s">
        <v>44</v>
      </c>
      <c r="F84" s="200" t="s">
        <v>116</v>
      </c>
      <c r="G84" s="231" t="s">
        <v>117</v>
      </c>
      <c r="H84" s="40"/>
      <c r="I84" s="240" t="s">
        <v>35</v>
      </c>
      <c r="J84" s="56" t="s">
        <v>84</v>
      </c>
      <c r="K84" s="56" t="s">
        <v>122</v>
      </c>
      <c r="L84" s="163" t="s">
        <v>119</v>
      </c>
      <c r="M84" s="129" t="s">
        <v>34</v>
      </c>
      <c r="N84" s="374" t="s">
        <v>33</v>
      </c>
      <c r="O84" s="374"/>
    </row>
    <row r="85" spans="1:15" s="10" customFormat="1" ht="16.5" customHeight="1">
      <c r="A85" s="435"/>
      <c r="B85" s="436"/>
      <c r="C85" s="210"/>
      <c r="D85" s="219"/>
      <c r="E85" s="220"/>
      <c r="F85" s="158">
        <f aca="true" t="shared" si="0" ref="F85:F91">D85*E85</f>
        <v>0</v>
      </c>
      <c r="G85" s="318"/>
      <c r="H85" s="39"/>
      <c r="I85" s="133">
        <f>'#1'!I85</f>
        <v>0</v>
      </c>
      <c r="J85" s="136">
        <f>'#1'!J85</f>
        <v>0</v>
      </c>
      <c r="K85" s="28">
        <f>'#1'!K85</f>
        <v>0</v>
      </c>
      <c r="L85" s="292">
        <f>'#1'!L85</f>
        <v>0</v>
      </c>
      <c r="M85" s="148">
        <f>'#1'!M85</f>
        <v>0</v>
      </c>
      <c r="N85" s="323">
        <f>'#1'!N85:O85</f>
        <v>0</v>
      </c>
      <c r="O85" s="323"/>
    </row>
    <row r="86" spans="1:15" s="10" customFormat="1" ht="16.5" customHeight="1">
      <c r="A86" s="435"/>
      <c r="B86" s="436"/>
      <c r="C86" s="210"/>
      <c r="D86" s="210"/>
      <c r="E86" s="220"/>
      <c r="F86" s="148">
        <f t="shared" si="0"/>
        <v>0</v>
      </c>
      <c r="G86" s="319"/>
      <c r="H86" s="39"/>
      <c r="I86" s="130">
        <f>'#2'!I86</f>
        <v>0</v>
      </c>
      <c r="J86" s="136">
        <f>'#2'!J86</f>
        <v>0</v>
      </c>
      <c r="K86" s="28">
        <f>'#2'!K86</f>
        <v>0</v>
      </c>
      <c r="L86" s="292">
        <f>'#2'!L86</f>
        <v>0</v>
      </c>
      <c r="M86" s="148">
        <f>'#2'!M86</f>
        <v>0</v>
      </c>
      <c r="N86" s="406">
        <f>'#2'!N86:O86</f>
        <v>0</v>
      </c>
      <c r="O86" s="407"/>
    </row>
    <row r="87" spans="1:15" s="10" customFormat="1" ht="16.5" customHeight="1">
      <c r="A87" s="435"/>
      <c r="B87" s="436"/>
      <c r="C87" s="210"/>
      <c r="D87" s="210"/>
      <c r="E87" s="220"/>
      <c r="F87" s="148">
        <f t="shared" si="0"/>
        <v>0</v>
      </c>
      <c r="G87" s="319"/>
      <c r="H87" s="39"/>
      <c r="I87" s="130">
        <f>'#3'!I87</f>
        <v>0</v>
      </c>
      <c r="J87" s="136">
        <f>'#3'!J87</f>
        <v>0</v>
      </c>
      <c r="K87" s="28">
        <f>'#3'!K87</f>
        <v>0</v>
      </c>
      <c r="L87" s="292">
        <f>'#3'!L86</f>
        <v>0</v>
      </c>
      <c r="M87" s="148">
        <f>'#3'!M87</f>
        <v>0</v>
      </c>
      <c r="N87" s="323">
        <f>'#3'!N87:O87</f>
        <v>0</v>
      </c>
      <c r="O87" s="323"/>
    </row>
    <row r="88" spans="1:15" s="10" customFormat="1" ht="16.5" customHeight="1">
      <c r="A88" s="435"/>
      <c r="B88" s="436"/>
      <c r="C88" s="210"/>
      <c r="D88" s="219"/>
      <c r="E88" s="220"/>
      <c r="F88" s="148">
        <f t="shared" si="0"/>
        <v>0</v>
      </c>
      <c r="G88" s="319"/>
      <c r="H88" s="39"/>
      <c r="I88" s="130">
        <f>'#4'!I88</f>
        <v>0</v>
      </c>
      <c r="J88" s="136">
        <f>'#4'!J88</f>
        <v>0</v>
      </c>
      <c r="K88" s="28">
        <f>'#4'!K88</f>
        <v>0</v>
      </c>
      <c r="L88" s="292">
        <f>'#4'!L88</f>
        <v>0</v>
      </c>
      <c r="M88" s="148">
        <f>'#4'!M88</f>
        <v>0</v>
      </c>
      <c r="N88" s="323">
        <f>'#4'!N88:O88</f>
        <v>0</v>
      </c>
      <c r="O88" s="323"/>
    </row>
    <row r="89" spans="1:15" s="10" customFormat="1" ht="16.5" customHeight="1">
      <c r="A89" s="435"/>
      <c r="B89" s="436"/>
      <c r="C89" s="210"/>
      <c r="D89" s="210"/>
      <c r="E89" s="220"/>
      <c r="F89" s="148">
        <f t="shared" si="0"/>
        <v>0</v>
      </c>
      <c r="G89" s="319"/>
      <c r="H89" s="39"/>
      <c r="I89" s="130">
        <f>'#5'!I89</f>
        <v>0</v>
      </c>
      <c r="J89" s="136">
        <f>'#5'!J89</f>
        <v>0</v>
      </c>
      <c r="K89" s="28">
        <f>'#5'!K89</f>
        <v>0</v>
      </c>
      <c r="L89" s="292">
        <f>'#5'!L89</f>
        <v>0</v>
      </c>
      <c r="M89" s="148">
        <f>'#5'!M89</f>
        <v>0</v>
      </c>
      <c r="N89" s="323">
        <f>'#5'!N89:O89</f>
        <v>0</v>
      </c>
      <c r="O89" s="323"/>
    </row>
    <row r="90" spans="1:15" s="10" customFormat="1" ht="15.75" customHeight="1" thickBot="1">
      <c r="A90" s="435"/>
      <c r="B90" s="436"/>
      <c r="C90" s="210"/>
      <c r="D90" s="219"/>
      <c r="E90" s="220"/>
      <c r="F90" s="148">
        <f t="shared" si="0"/>
        <v>0</v>
      </c>
      <c r="G90" s="319"/>
      <c r="H90" s="39"/>
      <c r="I90" s="130">
        <f>M8</f>
        <v>0</v>
      </c>
      <c r="J90" s="136">
        <f>J8</f>
        <v>0</v>
      </c>
      <c r="K90" s="28">
        <f>C92</f>
        <v>0</v>
      </c>
      <c r="L90" s="292">
        <f>F93</f>
        <v>0</v>
      </c>
      <c r="M90" s="148">
        <f>N90/12</f>
        <v>0</v>
      </c>
      <c r="N90" s="323">
        <f>G59+O59+G69+O69+G79+O79</f>
        <v>0</v>
      </c>
      <c r="O90" s="323"/>
    </row>
    <row r="91" spans="1:16" s="10" customFormat="1" ht="15.75" thickBot="1">
      <c r="A91" s="435"/>
      <c r="B91" s="437"/>
      <c r="C91" s="217"/>
      <c r="D91" s="320"/>
      <c r="E91" s="220"/>
      <c r="F91" s="29">
        <f t="shared" si="0"/>
        <v>0</v>
      </c>
      <c r="G91" s="319"/>
      <c r="H91" s="37"/>
      <c r="I91" s="428" t="s">
        <v>86</v>
      </c>
      <c r="J91" s="380"/>
      <c r="K91" s="143">
        <f>SUM(K85:K90)</f>
        <v>0</v>
      </c>
      <c r="L91" s="142">
        <f>SUM(L85:L90)</f>
        <v>0</v>
      </c>
      <c r="M91" s="321">
        <f>SUM(M85:M90)</f>
        <v>0</v>
      </c>
      <c r="N91" s="433">
        <f>SUM(N85:N90)</f>
        <v>0</v>
      </c>
      <c r="O91" s="434"/>
      <c r="P91" s="140"/>
    </row>
    <row r="92" spans="2:15" s="10" customFormat="1" ht="15.75" customHeight="1" thickBot="1">
      <c r="B92" s="47" t="s">
        <v>115</v>
      </c>
      <c r="C92" s="199">
        <f>SUM(C85:C91)</f>
        <v>0</v>
      </c>
      <c r="D92" s="157"/>
      <c r="E92" s="165" t="s">
        <v>86</v>
      </c>
      <c r="F92" s="166">
        <f>SUM(F85:F91)</f>
        <v>0</v>
      </c>
      <c r="G92" s="232">
        <f>SUM(G85:G91)</f>
        <v>0</v>
      </c>
      <c r="H92" s="37"/>
      <c r="I92" s="342" t="s">
        <v>11</v>
      </c>
      <c r="J92" s="429"/>
      <c r="K92" s="375" t="str">
        <f>IF(K91&gt;5000,K91*0.06%,"N/A")</f>
        <v>N/A</v>
      </c>
      <c r="L92" s="376"/>
      <c r="M92" s="430" t="s">
        <v>95</v>
      </c>
      <c r="N92" s="431">
        <f>N91+K93</f>
        <v>0</v>
      </c>
      <c r="O92" s="432"/>
    </row>
    <row r="93" spans="2:15" s="10" customFormat="1" ht="18.75" customHeight="1" thickBot="1">
      <c r="B93" s="24"/>
      <c r="C93" s="24"/>
      <c r="D93" s="377" t="s">
        <v>120</v>
      </c>
      <c r="E93" s="378"/>
      <c r="F93" s="384">
        <f>F92+G92</f>
        <v>0</v>
      </c>
      <c r="G93" s="384"/>
      <c r="H93" s="37"/>
      <c r="I93" s="383" t="s">
        <v>85</v>
      </c>
      <c r="J93" s="355"/>
      <c r="K93" s="385">
        <f>MAX(K92,L91)</f>
        <v>0</v>
      </c>
      <c r="L93" s="386"/>
      <c r="M93" s="367"/>
      <c r="N93" s="370"/>
      <c r="O93" s="371"/>
    </row>
    <row r="94" spans="1:15" s="10" customFormat="1" ht="15.75">
      <c r="A94" s="160" t="s">
        <v>29</v>
      </c>
      <c r="B94" s="30"/>
      <c r="C94" s="30"/>
      <c r="D94" s="30"/>
      <c r="H94" s="12"/>
      <c r="O94" s="20"/>
    </row>
    <row r="95" spans="1:15" s="10" customFormat="1" ht="15">
      <c r="A95" s="30"/>
      <c r="B95" s="30"/>
      <c r="C95" s="30"/>
      <c r="D95" s="30"/>
      <c r="H95" s="12"/>
      <c r="O95" s="20"/>
    </row>
    <row r="96" spans="1:15" s="10" customFormat="1" ht="25.5" customHeight="1">
      <c r="A96" s="354" t="s">
        <v>23</v>
      </c>
      <c r="B96" s="354"/>
      <c r="C96" s="161" t="s">
        <v>13</v>
      </c>
      <c r="D96" s="30"/>
      <c r="H96" s="12"/>
      <c r="O96" s="20"/>
    </row>
    <row r="97" spans="1:15" s="10" customFormat="1" ht="15">
      <c r="A97" s="30" t="s">
        <v>4</v>
      </c>
      <c r="B97" s="30"/>
      <c r="C97" s="24" t="s">
        <v>100</v>
      </c>
      <c r="D97" s="30"/>
      <c r="E97" s="24"/>
      <c r="H97" s="12"/>
      <c r="O97" s="20"/>
    </row>
    <row r="98" spans="1:15" s="10" customFormat="1" ht="15">
      <c r="A98" s="30" t="s">
        <v>2</v>
      </c>
      <c r="B98" s="30"/>
      <c r="C98" s="150" t="s">
        <v>101</v>
      </c>
      <c r="D98" s="30"/>
      <c r="E98" s="150"/>
      <c r="H98" s="12"/>
      <c r="O98" s="20"/>
    </row>
    <row r="99" spans="1:15" s="10" customFormat="1" ht="15">
      <c r="A99" s="30" t="s">
        <v>25</v>
      </c>
      <c r="B99" s="30"/>
      <c r="C99" s="24" t="s">
        <v>31</v>
      </c>
      <c r="E99" s="150"/>
      <c r="H99" s="12"/>
      <c r="O99" s="20"/>
    </row>
    <row r="100" spans="1:15" s="10" customFormat="1" ht="15">
      <c r="A100" s="30" t="s">
        <v>24</v>
      </c>
      <c r="B100" s="30"/>
      <c r="C100" s="150" t="s">
        <v>102</v>
      </c>
      <c r="D100" s="30"/>
      <c r="E100" s="24"/>
      <c r="H100" s="12"/>
      <c r="O100" s="20"/>
    </row>
    <row r="101" spans="1:15" s="10" customFormat="1" ht="15">
      <c r="A101" s="30" t="s">
        <v>26</v>
      </c>
      <c r="B101" s="30"/>
      <c r="C101" s="24" t="s">
        <v>103</v>
      </c>
      <c r="D101" s="30"/>
      <c r="E101" s="24"/>
      <c r="H101" s="12"/>
      <c r="O101" s="20"/>
    </row>
    <row r="102" spans="1:15" s="10" customFormat="1" ht="15">
      <c r="A102" s="162" t="s">
        <v>3</v>
      </c>
      <c r="B102" s="30"/>
      <c r="C102" s="151" t="s">
        <v>28</v>
      </c>
      <c r="D102" s="30"/>
      <c r="E102" s="151"/>
      <c r="H102" s="12"/>
      <c r="O102" s="20"/>
    </row>
    <row r="103" spans="1:15" s="10" customFormat="1" ht="15">
      <c r="A103" s="30" t="s">
        <v>40</v>
      </c>
      <c r="B103" s="30"/>
      <c r="C103" s="150" t="s">
        <v>123</v>
      </c>
      <c r="D103" s="30"/>
      <c r="E103" s="150"/>
      <c r="H103" s="11"/>
      <c r="O103" s="20"/>
    </row>
    <row r="104" spans="1:15" s="10" customFormat="1" ht="15">
      <c r="A104" s="30"/>
      <c r="B104" s="30"/>
      <c r="C104" s="150" t="s">
        <v>104</v>
      </c>
      <c r="D104" s="30"/>
      <c r="E104" s="150"/>
      <c r="H104" s="11"/>
      <c r="O104" s="20"/>
    </row>
    <row r="105" spans="1:15" s="10" customFormat="1" ht="15">
      <c r="A105" s="30"/>
      <c r="B105" s="30"/>
      <c r="C105" s="150" t="s">
        <v>105</v>
      </c>
      <c r="D105" s="30"/>
      <c r="E105" s="150"/>
      <c r="H105" s="11"/>
      <c r="O105" s="20"/>
    </row>
    <row r="106" spans="1:15" s="10" customFormat="1" ht="15">
      <c r="A106" s="30"/>
      <c r="B106" s="30"/>
      <c r="C106" s="150" t="s">
        <v>106</v>
      </c>
      <c r="D106" s="30"/>
      <c r="E106" s="150"/>
      <c r="H106" s="11"/>
      <c r="O106" s="20"/>
    </row>
    <row r="107" spans="1:15" s="10" customFormat="1" ht="15">
      <c r="A107" s="30"/>
      <c r="B107" s="30"/>
      <c r="C107" s="150" t="s">
        <v>107</v>
      </c>
      <c r="D107" s="30"/>
      <c r="E107" s="150"/>
      <c r="H107" s="11"/>
      <c r="O107" s="20"/>
    </row>
    <row r="108" spans="1:15" s="10" customFormat="1" ht="15">
      <c r="A108" s="30"/>
      <c r="B108" s="30"/>
      <c r="C108" s="150" t="s">
        <v>124</v>
      </c>
      <c r="D108" s="30"/>
      <c r="E108" s="150"/>
      <c r="H108" s="11"/>
      <c r="O108" s="20"/>
    </row>
    <row r="109" spans="1:15" s="10" customFormat="1" ht="15">
      <c r="A109" s="30"/>
      <c r="B109" s="30"/>
      <c r="C109" s="150" t="s">
        <v>108</v>
      </c>
      <c r="D109" s="30"/>
      <c r="E109" s="150"/>
      <c r="H109" s="11"/>
      <c r="O109" s="20"/>
    </row>
    <row r="110" spans="1:15" s="10" customFormat="1" ht="15">
      <c r="A110" s="30"/>
      <c r="B110" s="30"/>
      <c r="C110" s="20" t="s">
        <v>27</v>
      </c>
      <c r="D110" s="30"/>
      <c r="E110" s="20"/>
      <c r="H110" s="11"/>
      <c r="O110" s="20"/>
    </row>
    <row r="111" spans="1:15" s="10" customFormat="1" ht="15">
      <c r="A111" s="30"/>
      <c r="B111" s="30"/>
      <c r="D111" s="30"/>
      <c r="H111" s="11"/>
      <c r="O111" s="20"/>
    </row>
    <row r="112" spans="1:15" s="10" customFormat="1" ht="15">
      <c r="A112" s="30"/>
      <c r="B112" s="30"/>
      <c r="C112" s="150"/>
      <c r="D112" s="30"/>
      <c r="H112" s="11"/>
      <c r="O112" s="20"/>
    </row>
    <row r="113" spans="1:15" s="10" customFormat="1" ht="15">
      <c r="A113" s="30"/>
      <c r="B113" s="30"/>
      <c r="C113" s="150"/>
      <c r="D113" s="30"/>
      <c r="H113" s="11"/>
      <c r="O113" s="20"/>
    </row>
    <row r="114" spans="1:15" s="10" customFormat="1" ht="15">
      <c r="A114" s="30"/>
      <c r="B114" s="30"/>
      <c r="D114" s="30"/>
      <c r="H114" s="11"/>
      <c r="O114" s="20"/>
    </row>
    <row r="115" spans="8:15" s="10" customFormat="1" ht="15">
      <c r="H115" s="11"/>
      <c r="O115" s="20"/>
    </row>
    <row r="116" spans="8:15" s="10" customFormat="1" ht="15">
      <c r="H116" s="11"/>
      <c r="O116" s="20"/>
    </row>
    <row r="117" spans="8:15" s="10" customFormat="1" ht="15">
      <c r="H117" s="11"/>
      <c r="O117" s="20"/>
    </row>
    <row r="118" spans="8:15" s="10" customFormat="1" ht="15">
      <c r="H118" s="11"/>
      <c r="O118" s="20"/>
    </row>
    <row r="119" spans="8:15" s="10" customFormat="1" ht="15">
      <c r="H119" s="11"/>
      <c r="O119" s="20"/>
    </row>
    <row r="120" spans="8:15" s="10" customFormat="1" ht="15">
      <c r="H120" s="11"/>
      <c r="O120" s="20"/>
    </row>
    <row r="121" spans="8:15" s="10" customFormat="1" ht="15">
      <c r="H121" s="11"/>
      <c r="O121" s="20"/>
    </row>
    <row r="122" spans="8:15" s="10" customFormat="1" ht="15">
      <c r="H122" s="11"/>
      <c r="O122" s="20"/>
    </row>
    <row r="123" spans="8:15" s="10" customFormat="1" ht="15">
      <c r="H123" s="11"/>
      <c r="O123" s="20"/>
    </row>
    <row r="124" spans="8:15" s="10" customFormat="1" ht="15">
      <c r="H124" s="11"/>
      <c r="O124" s="20"/>
    </row>
    <row r="125" spans="8:15" s="10" customFormat="1" ht="15">
      <c r="H125" s="11"/>
      <c r="O125" s="20"/>
    </row>
    <row r="126" spans="8:15" s="10" customFormat="1" ht="15">
      <c r="H126" s="11"/>
      <c r="O126" s="20"/>
    </row>
    <row r="127" spans="8:15" s="10" customFormat="1" ht="15">
      <c r="H127" s="11"/>
      <c r="O127" s="20"/>
    </row>
    <row r="128" spans="8:15" s="10" customFormat="1" ht="15">
      <c r="H128" s="11"/>
      <c r="O128" s="20"/>
    </row>
    <row r="129" spans="8:15" s="10" customFormat="1" ht="15">
      <c r="H129" s="11"/>
      <c r="O129" s="20"/>
    </row>
    <row r="130" spans="8:15" s="10" customFormat="1" ht="15">
      <c r="H130" s="11"/>
      <c r="O130" s="20"/>
    </row>
    <row r="131" spans="8:15" s="10" customFormat="1" ht="15">
      <c r="H131" s="11"/>
      <c r="O131" s="20"/>
    </row>
    <row r="132" spans="8:15" s="10" customFormat="1" ht="15">
      <c r="H132" s="11"/>
      <c r="O132" s="20"/>
    </row>
    <row r="133" spans="8:15" s="10" customFormat="1" ht="15">
      <c r="H133" s="11"/>
      <c r="O133" s="20"/>
    </row>
    <row r="134" spans="8:15" s="10" customFormat="1" ht="15">
      <c r="H134" s="11"/>
      <c r="O134" s="20"/>
    </row>
    <row r="135" spans="8:15" s="10" customFormat="1" ht="15">
      <c r="H135" s="11"/>
      <c r="O135" s="20"/>
    </row>
    <row r="136" spans="8:15" s="10" customFormat="1" ht="15">
      <c r="H136" s="11"/>
      <c r="O136" s="20"/>
    </row>
    <row r="137" spans="8:15" s="10" customFormat="1" ht="15">
      <c r="H137" s="11"/>
      <c r="O137" s="20"/>
    </row>
    <row r="138" spans="8:15" s="10" customFormat="1" ht="15">
      <c r="H138" s="11"/>
      <c r="O138" s="20"/>
    </row>
    <row r="139" spans="8:15" s="10" customFormat="1" ht="15">
      <c r="H139" s="11"/>
      <c r="O139" s="20"/>
    </row>
    <row r="140" spans="8:15" s="10" customFormat="1" ht="15">
      <c r="H140" s="11"/>
      <c r="O140" s="20"/>
    </row>
    <row r="141" spans="8:15" s="10" customFormat="1" ht="15">
      <c r="H141" s="11"/>
      <c r="O141" s="20"/>
    </row>
    <row r="142" spans="8:15" s="10" customFormat="1" ht="15">
      <c r="H142" s="11"/>
      <c r="O142" s="20"/>
    </row>
    <row r="143" spans="8:15" s="10" customFormat="1" ht="15">
      <c r="H143" s="11"/>
      <c r="O143" s="20"/>
    </row>
    <row r="144" spans="8:15" s="10" customFormat="1" ht="15">
      <c r="H144" s="11"/>
      <c r="O144" s="20"/>
    </row>
    <row r="145" spans="8:15" s="10" customFormat="1" ht="15">
      <c r="H145" s="11"/>
      <c r="O145" s="20"/>
    </row>
    <row r="146" spans="8:15" s="10" customFormat="1" ht="15">
      <c r="H146" s="11"/>
      <c r="O146" s="20"/>
    </row>
    <row r="147" spans="8:15" s="10" customFormat="1" ht="15">
      <c r="H147" s="11"/>
      <c r="O147" s="20"/>
    </row>
    <row r="148" spans="8:15" s="10" customFormat="1" ht="15">
      <c r="H148" s="11"/>
      <c r="O148" s="20"/>
    </row>
    <row r="149" spans="8:15" s="10" customFormat="1" ht="15">
      <c r="H149" s="11"/>
      <c r="O149" s="20"/>
    </row>
    <row r="150" spans="8:15" s="10" customFormat="1" ht="15">
      <c r="H150" s="11"/>
      <c r="O150" s="20"/>
    </row>
    <row r="151" spans="8:15" s="10" customFormat="1" ht="15">
      <c r="H151" s="11"/>
      <c r="O151" s="20"/>
    </row>
    <row r="152" spans="8:15" s="10" customFormat="1" ht="15">
      <c r="H152" s="11"/>
      <c r="O152" s="20"/>
    </row>
    <row r="153" spans="8:15" s="10" customFormat="1" ht="15">
      <c r="H153" s="11"/>
      <c r="O153" s="20"/>
    </row>
    <row r="154" spans="8:15" s="10" customFormat="1" ht="15">
      <c r="H154" s="11"/>
      <c r="O154" s="20"/>
    </row>
    <row r="155" spans="8:15" s="10" customFormat="1" ht="15">
      <c r="H155" s="11"/>
      <c r="O155" s="20"/>
    </row>
    <row r="156" spans="8:15" s="10" customFormat="1" ht="15">
      <c r="H156" s="11"/>
      <c r="O156" s="20"/>
    </row>
    <row r="157" s="10" customFormat="1" ht="15">
      <c r="H157" s="11"/>
    </row>
    <row r="158" s="10" customFormat="1" ht="15">
      <c r="H158" s="11"/>
    </row>
    <row r="159" s="10" customFormat="1" ht="15">
      <c r="H159" s="11"/>
    </row>
    <row r="160" s="10" customFormat="1" ht="15">
      <c r="H160" s="11"/>
    </row>
    <row r="161" s="10" customFormat="1" ht="15">
      <c r="H161" s="11"/>
    </row>
    <row r="162" s="10" customFormat="1" ht="15">
      <c r="H162" s="11"/>
    </row>
    <row r="163" s="10" customFormat="1" ht="15">
      <c r="H163" s="11"/>
    </row>
    <row r="164" s="10" customFormat="1" ht="15">
      <c r="H164" s="11"/>
    </row>
    <row r="165" s="10" customFormat="1" ht="15">
      <c r="H165" s="11"/>
    </row>
    <row r="166" s="10" customFormat="1" ht="15">
      <c r="H166" s="11"/>
    </row>
    <row r="167" s="10" customFormat="1" ht="15">
      <c r="H167" s="11"/>
    </row>
    <row r="168" s="10" customFormat="1" ht="15">
      <c r="H168" s="11"/>
    </row>
    <row r="169" s="10" customFormat="1" ht="15">
      <c r="H169" s="11"/>
    </row>
    <row r="170" s="10" customFormat="1" ht="15">
      <c r="H170" s="11"/>
    </row>
    <row r="171" s="10" customFormat="1" ht="15">
      <c r="H171" s="11"/>
    </row>
    <row r="172" s="10" customFormat="1" ht="15">
      <c r="H172" s="11"/>
    </row>
    <row r="173" s="10" customFormat="1" ht="15">
      <c r="H173" s="11"/>
    </row>
    <row r="174" s="10" customFormat="1" ht="15">
      <c r="H174" s="11"/>
    </row>
    <row r="175" s="10" customFormat="1" ht="15">
      <c r="H175" s="11"/>
    </row>
    <row r="176" s="10" customFormat="1" ht="15">
      <c r="H176" s="11"/>
    </row>
    <row r="177" s="10" customFormat="1" ht="15">
      <c r="H177" s="11"/>
    </row>
    <row r="178" s="10" customFormat="1" ht="15">
      <c r="H178" s="11"/>
    </row>
    <row r="179" s="10" customFormat="1" ht="15">
      <c r="H179" s="11"/>
    </row>
    <row r="180" s="10" customFormat="1" ht="15">
      <c r="H180" s="11"/>
    </row>
    <row r="181" s="10" customFormat="1" ht="15">
      <c r="H181" s="11"/>
    </row>
    <row r="182" s="10" customFormat="1" ht="15">
      <c r="H182" s="11"/>
    </row>
    <row r="183" s="10" customFormat="1" ht="15">
      <c r="H183" s="11"/>
    </row>
    <row r="184" s="10" customFormat="1" ht="15">
      <c r="H184" s="11"/>
    </row>
    <row r="185" s="10" customFormat="1" ht="15">
      <c r="H185" s="11"/>
    </row>
    <row r="186" s="10" customFormat="1" ht="15">
      <c r="H186" s="11"/>
    </row>
    <row r="187" s="10" customFormat="1" ht="15">
      <c r="H187" s="11"/>
    </row>
    <row r="188" s="10" customFormat="1" ht="15">
      <c r="H188" s="11"/>
    </row>
    <row r="189" s="10" customFormat="1" ht="15">
      <c r="H189" s="11"/>
    </row>
    <row r="190" s="10" customFormat="1" ht="15">
      <c r="H190" s="11"/>
    </row>
    <row r="191" s="10" customFormat="1" ht="15">
      <c r="H191" s="11"/>
    </row>
    <row r="192" s="10" customFormat="1" ht="15">
      <c r="H192" s="11"/>
    </row>
    <row r="193" s="10" customFormat="1" ht="15">
      <c r="H193" s="11"/>
    </row>
    <row r="194" s="10" customFormat="1" ht="15">
      <c r="H194" s="11"/>
    </row>
    <row r="195" s="10" customFormat="1" ht="15">
      <c r="H195" s="11"/>
    </row>
    <row r="196" s="10" customFormat="1" ht="15">
      <c r="H196" s="11"/>
    </row>
    <row r="197" s="10" customFormat="1" ht="15">
      <c r="H197" s="11"/>
    </row>
    <row r="198" s="10" customFormat="1" ht="15">
      <c r="H198" s="11"/>
    </row>
    <row r="199" s="10" customFormat="1" ht="15">
      <c r="H199" s="11"/>
    </row>
    <row r="200" s="10" customFormat="1" ht="15">
      <c r="H200" s="11"/>
    </row>
    <row r="201" s="10" customFormat="1" ht="15">
      <c r="H201" s="11"/>
    </row>
    <row r="202" s="10" customFormat="1" ht="15">
      <c r="H202" s="11"/>
    </row>
    <row r="203" s="10" customFormat="1" ht="15">
      <c r="H203" s="11"/>
    </row>
    <row r="204" s="10" customFormat="1" ht="15">
      <c r="H204" s="11"/>
    </row>
    <row r="205" s="10" customFormat="1" ht="15">
      <c r="H205" s="11"/>
    </row>
    <row r="206" s="10" customFormat="1" ht="15">
      <c r="H206" s="11"/>
    </row>
    <row r="207" s="10" customFormat="1" ht="15">
      <c r="H207" s="11"/>
    </row>
    <row r="208" s="10" customFormat="1" ht="15">
      <c r="H208" s="11"/>
    </row>
    <row r="209" s="10" customFormat="1" ht="15">
      <c r="H209" s="11"/>
    </row>
    <row r="210" s="10" customFormat="1" ht="15">
      <c r="H210" s="11"/>
    </row>
    <row r="211" s="10" customFormat="1" ht="15">
      <c r="H211" s="11"/>
    </row>
    <row r="212" s="10" customFormat="1" ht="15">
      <c r="H212" s="11"/>
    </row>
    <row r="213" s="10" customFormat="1" ht="15">
      <c r="H213" s="11"/>
    </row>
    <row r="214" s="10" customFormat="1" ht="15">
      <c r="H214" s="11"/>
    </row>
    <row r="215" s="10" customFormat="1" ht="15">
      <c r="H215" s="11"/>
    </row>
    <row r="216" s="10" customFormat="1" ht="15">
      <c r="H216" s="11"/>
    </row>
    <row r="217" s="10" customFormat="1" ht="15">
      <c r="H217" s="11"/>
    </row>
    <row r="218" s="10" customFormat="1" ht="15">
      <c r="H218" s="11"/>
    </row>
    <row r="219" s="10" customFormat="1" ht="15">
      <c r="H219" s="11"/>
    </row>
    <row r="220" s="10" customFormat="1" ht="15">
      <c r="H220" s="11"/>
    </row>
    <row r="221" s="10" customFormat="1" ht="15">
      <c r="H221" s="11"/>
    </row>
    <row r="222" s="10" customFormat="1" ht="15">
      <c r="H222" s="11"/>
    </row>
    <row r="223" s="10" customFormat="1" ht="15">
      <c r="H223" s="11"/>
    </row>
    <row r="224" s="10" customFormat="1" ht="15">
      <c r="H224" s="11"/>
    </row>
    <row r="225" s="10" customFormat="1" ht="15">
      <c r="H225" s="11"/>
    </row>
    <row r="226" s="10" customFormat="1" ht="15">
      <c r="H226" s="11"/>
    </row>
    <row r="227" s="10" customFormat="1" ht="15">
      <c r="H227" s="11"/>
    </row>
    <row r="228" s="10" customFormat="1" ht="15">
      <c r="H228" s="11"/>
    </row>
    <row r="229" s="10" customFormat="1" ht="15">
      <c r="H229" s="11"/>
    </row>
    <row r="230" s="10" customFormat="1" ht="15">
      <c r="H230" s="11"/>
    </row>
    <row r="231" s="10" customFormat="1" ht="15">
      <c r="H231" s="11"/>
    </row>
    <row r="232" s="10" customFormat="1" ht="15">
      <c r="H232" s="11"/>
    </row>
    <row r="233" s="10" customFormat="1" ht="15">
      <c r="H233" s="11"/>
    </row>
    <row r="234" s="10" customFormat="1" ht="15">
      <c r="H234" s="11"/>
    </row>
    <row r="235" s="10" customFormat="1" ht="15">
      <c r="H235" s="11"/>
    </row>
    <row r="236" s="10" customFormat="1" ht="15">
      <c r="H236" s="11"/>
    </row>
    <row r="237" s="10" customFormat="1" ht="15">
      <c r="H237" s="11"/>
    </row>
    <row r="238" s="10" customFormat="1" ht="15">
      <c r="H238" s="11"/>
    </row>
    <row r="239" s="10" customFormat="1" ht="15">
      <c r="H239" s="11"/>
    </row>
    <row r="240" s="10" customFormat="1" ht="15">
      <c r="H240" s="11"/>
    </row>
    <row r="241" s="10" customFormat="1" ht="15">
      <c r="H241" s="11"/>
    </row>
    <row r="242" s="10" customFormat="1" ht="15">
      <c r="H242" s="11"/>
    </row>
    <row r="243" s="10" customFormat="1" ht="15">
      <c r="H243" s="11"/>
    </row>
    <row r="244" s="10" customFormat="1" ht="15">
      <c r="H244" s="11"/>
    </row>
    <row r="245" s="10" customFormat="1" ht="15">
      <c r="H245" s="11"/>
    </row>
    <row r="246" s="10" customFormat="1" ht="15">
      <c r="H246" s="11"/>
    </row>
    <row r="247" s="10" customFormat="1" ht="15">
      <c r="H247" s="11"/>
    </row>
    <row r="248" s="10" customFormat="1" ht="15">
      <c r="H248" s="11"/>
    </row>
    <row r="249" s="10" customFormat="1" ht="15">
      <c r="H249" s="11"/>
    </row>
    <row r="250" s="10" customFormat="1" ht="15">
      <c r="H250" s="11"/>
    </row>
    <row r="251" s="10" customFormat="1" ht="15">
      <c r="H251" s="11"/>
    </row>
    <row r="252" s="10" customFormat="1" ht="15">
      <c r="H252" s="11"/>
    </row>
    <row r="253" s="10" customFormat="1" ht="15">
      <c r="H253" s="11"/>
    </row>
    <row r="254" s="10" customFormat="1" ht="15">
      <c r="H254" s="11"/>
    </row>
    <row r="255" s="10" customFormat="1" ht="15">
      <c r="H255" s="11"/>
    </row>
    <row r="256" s="10" customFormat="1" ht="15">
      <c r="H256" s="11"/>
    </row>
    <row r="257" s="10" customFormat="1" ht="15">
      <c r="H257" s="11"/>
    </row>
    <row r="258" s="10" customFormat="1" ht="15">
      <c r="H258" s="11"/>
    </row>
    <row r="259" s="10" customFormat="1" ht="15">
      <c r="H259" s="11"/>
    </row>
    <row r="260" s="10" customFormat="1" ht="15">
      <c r="H260" s="11"/>
    </row>
    <row r="261" s="10" customFormat="1" ht="15">
      <c r="H261" s="11"/>
    </row>
    <row r="262" s="10" customFormat="1" ht="15">
      <c r="H262" s="11"/>
    </row>
    <row r="263" s="10" customFormat="1" ht="15">
      <c r="H263" s="11"/>
    </row>
    <row r="264" s="10" customFormat="1" ht="15">
      <c r="H264" s="11"/>
    </row>
    <row r="265" s="10" customFormat="1" ht="15">
      <c r="H265" s="11"/>
    </row>
    <row r="266" s="10" customFormat="1" ht="15">
      <c r="H266" s="11"/>
    </row>
    <row r="267" s="10" customFormat="1" ht="15">
      <c r="H267" s="11"/>
    </row>
    <row r="268" s="10" customFormat="1" ht="15">
      <c r="H268" s="11"/>
    </row>
    <row r="269" s="10" customFormat="1" ht="15">
      <c r="H269" s="11"/>
    </row>
    <row r="270" s="10" customFormat="1" ht="15">
      <c r="H270" s="11"/>
    </row>
    <row r="271" s="10" customFormat="1" ht="15">
      <c r="H271" s="11"/>
    </row>
    <row r="272" s="10" customFormat="1" ht="15">
      <c r="H272" s="11"/>
    </row>
    <row r="273" s="10" customFormat="1" ht="15">
      <c r="H273" s="11"/>
    </row>
    <row r="274" s="10" customFormat="1" ht="15">
      <c r="H274" s="11"/>
    </row>
    <row r="275" s="10" customFormat="1" ht="15">
      <c r="H275" s="11"/>
    </row>
    <row r="276" s="10" customFormat="1" ht="15">
      <c r="H276" s="11"/>
    </row>
    <row r="277" s="10" customFormat="1" ht="15">
      <c r="H277" s="11"/>
    </row>
    <row r="278" s="10" customFormat="1" ht="15">
      <c r="H278" s="11"/>
    </row>
    <row r="279" s="10" customFormat="1" ht="15">
      <c r="H279" s="11"/>
    </row>
    <row r="280" s="10" customFormat="1" ht="15">
      <c r="H280" s="11"/>
    </row>
    <row r="281" s="10" customFormat="1" ht="15">
      <c r="H281" s="11"/>
    </row>
    <row r="282" s="10" customFormat="1" ht="15">
      <c r="H282" s="11"/>
    </row>
    <row r="283" s="10" customFormat="1" ht="15">
      <c r="H283" s="11"/>
    </row>
    <row r="284" s="10" customFormat="1" ht="15">
      <c r="H284" s="11"/>
    </row>
    <row r="285" s="10" customFormat="1" ht="15">
      <c r="H285" s="11"/>
    </row>
    <row r="286" s="10" customFormat="1" ht="15">
      <c r="H286" s="11"/>
    </row>
    <row r="287" s="10" customFormat="1" ht="15">
      <c r="H287" s="11"/>
    </row>
    <row r="288" s="10" customFormat="1" ht="15">
      <c r="H288" s="11"/>
    </row>
    <row r="289" s="10" customFormat="1" ht="15">
      <c r="H289" s="11"/>
    </row>
    <row r="290" s="10" customFormat="1" ht="15">
      <c r="H290" s="11"/>
    </row>
    <row r="291" s="10" customFormat="1" ht="15">
      <c r="H291" s="11"/>
    </row>
    <row r="292" s="10" customFormat="1" ht="15">
      <c r="H292" s="11"/>
    </row>
    <row r="293" s="10" customFormat="1" ht="15">
      <c r="H293" s="11"/>
    </row>
    <row r="294" s="10" customFormat="1" ht="15">
      <c r="H294" s="11"/>
    </row>
    <row r="295" s="10" customFormat="1" ht="15">
      <c r="H295" s="11"/>
    </row>
    <row r="296" s="10" customFormat="1" ht="15">
      <c r="H296" s="11"/>
    </row>
    <row r="297" s="10" customFormat="1" ht="15">
      <c r="H297" s="11"/>
    </row>
    <row r="298" s="10" customFormat="1" ht="15">
      <c r="H298" s="11"/>
    </row>
    <row r="299" s="10" customFormat="1" ht="15">
      <c r="H299" s="11"/>
    </row>
    <row r="300" s="10" customFormat="1" ht="15">
      <c r="H300" s="11"/>
    </row>
    <row r="301" s="10" customFormat="1" ht="15">
      <c r="H301" s="11"/>
    </row>
    <row r="302" s="10" customFormat="1" ht="15">
      <c r="H302" s="11"/>
    </row>
    <row r="303" s="10" customFormat="1" ht="15">
      <c r="H303" s="11"/>
    </row>
    <row r="304" s="10" customFormat="1" ht="15">
      <c r="H304" s="11"/>
    </row>
    <row r="305" s="10" customFormat="1" ht="15">
      <c r="H305" s="11"/>
    </row>
    <row r="306" s="10" customFormat="1" ht="15">
      <c r="H306" s="11"/>
    </row>
    <row r="307" s="10" customFormat="1" ht="15">
      <c r="H307" s="11"/>
    </row>
    <row r="308" s="10" customFormat="1" ht="15">
      <c r="H308" s="11"/>
    </row>
    <row r="309" s="10" customFormat="1" ht="15">
      <c r="H309" s="11"/>
    </row>
    <row r="310" s="10" customFormat="1" ht="15">
      <c r="H310" s="11"/>
    </row>
    <row r="311" s="10" customFormat="1" ht="15">
      <c r="H311" s="11"/>
    </row>
    <row r="312" s="10" customFormat="1" ht="15">
      <c r="H312" s="11"/>
    </row>
    <row r="313" s="10" customFormat="1" ht="15">
      <c r="H313" s="11"/>
    </row>
    <row r="314" s="10" customFormat="1" ht="15">
      <c r="H314" s="11"/>
    </row>
    <row r="315" s="10" customFormat="1" ht="15">
      <c r="H315" s="11"/>
    </row>
    <row r="316" s="10" customFormat="1" ht="15">
      <c r="H316" s="11"/>
    </row>
    <row r="317" s="10" customFormat="1" ht="15">
      <c r="H317" s="11"/>
    </row>
    <row r="318" s="10" customFormat="1" ht="15">
      <c r="H318" s="11"/>
    </row>
    <row r="319" s="10" customFormat="1" ht="15">
      <c r="H319" s="11"/>
    </row>
    <row r="320" s="10" customFormat="1" ht="15">
      <c r="H320" s="11"/>
    </row>
    <row r="321" s="10" customFormat="1" ht="15">
      <c r="H321" s="11"/>
    </row>
    <row r="322" s="10" customFormat="1" ht="15">
      <c r="H322" s="11"/>
    </row>
    <row r="323" s="10" customFormat="1" ht="15">
      <c r="H323" s="11"/>
    </row>
    <row r="324" s="10" customFormat="1" ht="15">
      <c r="H324" s="11"/>
    </row>
    <row r="325" s="10" customFormat="1" ht="15">
      <c r="H325" s="11"/>
    </row>
    <row r="326" s="10" customFormat="1" ht="15">
      <c r="H326" s="11"/>
    </row>
    <row r="327" s="10" customFormat="1" ht="15">
      <c r="H327" s="11"/>
    </row>
    <row r="328" s="10" customFormat="1" ht="15">
      <c r="H328" s="11"/>
    </row>
    <row r="329" s="10" customFormat="1" ht="15">
      <c r="H329" s="11"/>
    </row>
    <row r="330" s="10" customFormat="1" ht="15">
      <c r="H330" s="11"/>
    </row>
    <row r="331" s="10" customFormat="1" ht="15">
      <c r="H331" s="11"/>
    </row>
    <row r="332" s="10" customFormat="1" ht="15">
      <c r="H332" s="11"/>
    </row>
    <row r="333" s="10" customFormat="1" ht="15">
      <c r="H333" s="11"/>
    </row>
    <row r="334" s="10" customFormat="1" ht="15">
      <c r="H334" s="11"/>
    </row>
    <row r="335" s="10" customFormat="1" ht="15">
      <c r="H335" s="11"/>
    </row>
    <row r="336" s="10" customFormat="1" ht="15">
      <c r="H336" s="11"/>
    </row>
    <row r="337" s="10" customFormat="1" ht="15">
      <c r="H337" s="11"/>
    </row>
    <row r="338" s="10" customFormat="1" ht="15">
      <c r="H338" s="11"/>
    </row>
    <row r="339" s="10" customFormat="1" ht="15">
      <c r="H339" s="11"/>
    </row>
    <row r="340" s="10" customFormat="1" ht="15">
      <c r="H340" s="11"/>
    </row>
    <row r="341" s="10" customFormat="1" ht="15">
      <c r="H341" s="11"/>
    </row>
    <row r="342" s="10" customFormat="1" ht="15">
      <c r="H342" s="11"/>
    </row>
    <row r="343" s="10" customFormat="1" ht="15">
      <c r="H343" s="11"/>
    </row>
    <row r="344" s="10" customFormat="1" ht="15">
      <c r="H344" s="11"/>
    </row>
    <row r="345" s="10" customFormat="1" ht="15">
      <c r="H345" s="11"/>
    </row>
    <row r="346" s="10" customFormat="1" ht="15">
      <c r="H346" s="11"/>
    </row>
    <row r="347" s="10" customFormat="1" ht="15">
      <c r="H347" s="11"/>
    </row>
    <row r="348" s="10" customFormat="1" ht="15">
      <c r="H348" s="11"/>
    </row>
    <row r="349" s="10" customFormat="1" ht="15">
      <c r="H349" s="11"/>
    </row>
    <row r="350" s="10" customFormat="1" ht="15">
      <c r="H350" s="11"/>
    </row>
    <row r="351" s="10" customFormat="1" ht="15">
      <c r="H351" s="11"/>
    </row>
    <row r="352" s="10" customFormat="1" ht="15">
      <c r="H352" s="11"/>
    </row>
    <row r="353" s="10" customFormat="1" ht="15">
      <c r="H353" s="11"/>
    </row>
    <row r="354" s="10" customFormat="1" ht="15">
      <c r="H354" s="11"/>
    </row>
    <row r="355" s="10" customFormat="1" ht="15">
      <c r="H355" s="11"/>
    </row>
    <row r="356" s="10" customFormat="1" ht="15">
      <c r="H356" s="11"/>
    </row>
    <row r="357" s="10" customFormat="1" ht="15">
      <c r="H357" s="11"/>
    </row>
    <row r="358" s="10" customFormat="1" ht="15">
      <c r="H358" s="11"/>
    </row>
    <row r="359" s="10" customFormat="1" ht="15">
      <c r="H359" s="11"/>
    </row>
    <row r="360" s="10" customFormat="1" ht="15">
      <c r="H360" s="11"/>
    </row>
    <row r="361" s="10" customFormat="1" ht="15">
      <c r="H361" s="11"/>
    </row>
    <row r="362" s="10" customFormat="1" ht="15">
      <c r="H362" s="11"/>
    </row>
    <row r="363" s="10" customFormat="1" ht="15">
      <c r="H363" s="11"/>
    </row>
    <row r="364" s="10" customFormat="1" ht="15">
      <c r="H364" s="11"/>
    </row>
    <row r="365" s="10" customFormat="1" ht="15">
      <c r="H365" s="11"/>
    </row>
    <row r="366" s="10" customFormat="1" ht="15">
      <c r="H366" s="11"/>
    </row>
    <row r="367" s="10" customFormat="1" ht="15">
      <c r="H367" s="11"/>
    </row>
    <row r="368" s="10" customFormat="1" ht="15">
      <c r="H368" s="11"/>
    </row>
    <row r="369" s="10" customFormat="1" ht="15">
      <c r="H369" s="11"/>
    </row>
    <row r="370" s="10" customFormat="1" ht="15">
      <c r="H370" s="11"/>
    </row>
    <row r="371" s="10" customFormat="1" ht="15">
      <c r="H371" s="11"/>
    </row>
    <row r="372" s="10" customFormat="1" ht="15">
      <c r="H372" s="11"/>
    </row>
    <row r="373" s="10" customFormat="1" ht="15">
      <c r="H373" s="11"/>
    </row>
    <row r="374" s="10" customFormat="1" ht="15">
      <c r="H374" s="11"/>
    </row>
    <row r="375" s="10" customFormat="1" ht="15">
      <c r="H375" s="11"/>
    </row>
    <row r="376" s="10" customFormat="1" ht="15">
      <c r="H376" s="11"/>
    </row>
    <row r="377" s="10" customFormat="1" ht="15">
      <c r="H377" s="11"/>
    </row>
    <row r="378" s="10" customFormat="1" ht="15">
      <c r="H378" s="11"/>
    </row>
    <row r="379" s="10" customFormat="1" ht="15">
      <c r="H379" s="11"/>
    </row>
    <row r="380" s="10" customFormat="1" ht="15">
      <c r="H380" s="11"/>
    </row>
    <row r="381" s="10" customFormat="1" ht="15">
      <c r="H381" s="11"/>
    </row>
    <row r="382" s="10" customFormat="1" ht="15">
      <c r="H382" s="11"/>
    </row>
    <row r="383" s="10" customFormat="1" ht="15">
      <c r="H383" s="11"/>
    </row>
    <row r="384" s="10" customFormat="1" ht="15">
      <c r="H384" s="11"/>
    </row>
    <row r="385" s="10" customFormat="1" ht="15">
      <c r="H385" s="11"/>
    </row>
    <row r="386" s="10" customFormat="1" ht="15">
      <c r="H386" s="11"/>
    </row>
    <row r="387" s="10" customFormat="1" ht="15">
      <c r="H387" s="11"/>
    </row>
    <row r="388" s="10" customFormat="1" ht="15">
      <c r="H388" s="11"/>
    </row>
    <row r="389" s="10" customFormat="1" ht="15">
      <c r="H389" s="11"/>
    </row>
    <row r="390" s="10" customFormat="1" ht="15">
      <c r="H390" s="11"/>
    </row>
    <row r="391" s="10" customFormat="1" ht="15">
      <c r="H391" s="11"/>
    </row>
    <row r="392" s="10" customFormat="1" ht="15">
      <c r="H392" s="11"/>
    </row>
    <row r="393" s="10" customFormat="1" ht="15">
      <c r="H393" s="11"/>
    </row>
    <row r="394" s="10" customFormat="1" ht="15">
      <c r="H394" s="11"/>
    </row>
    <row r="395" s="10" customFormat="1" ht="15">
      <c r="H395" s="11"/>
    </row>
    <row r="396" s="10" customFormat="1" ht="15">
      <c r="H396" s="11"/>
    </row>
    <row r="397" s="10" customFormat="1" ht="15">
      <c r="H397" s="11"/>
    </row>
    <row r="398" s="10" customFormat="1" ht="15">
      <c r="H398" s="11"/>
    </row>
    <row r="399" s="10" customFormat="1" ht="15">
      <c r="H399" s="11"/>
    </row>
    <row r="400" s="10" customFormat="1" ht="15">
      <c r="H400" s="11"/>
    </row>
    <row r="401" s="10" customFormat="1" ht="15">
      <c r="H401" s="11"/>
    </row>
    <row r="402" s="10" customFormat="1" ht="15">
      <c r="H402" s="11"/>
    </row>
    <row r="403" s="10" customFormat="1" ht="15">
      <c r="H403" s="11"/>
    </row>
    <row r="404" s="10" customFormat="1" ht="15">
      <c r="H404" s="11"/>
    </row>
    <row r="405" s="10" customFormat="1" ht="15">
      <c r="H405" s="11"/>
    </row>
    <row r="406" s="10" customFormat="1" ht="15">
      <c r="H406" s="11"/>
    </row>
    <row r="407" s="10" customFormat="1" ht="15">
      <c r="H407" s="11"/>
    </row>
    <row r="408" s="10" customFormat="1" ht="15">
      <c r="H408" s="11"/>
    </row>
    <row r="409" s="10" customFormat="1" ht="15">
      <c r="H409" s="11"/>
    </row>
    <row r="410" s="10" customFormat="1" ht="15">
      <c r="H410" s="11"/>
    </row>
    <row r="411" s="10" customFormat="1" ht="15">
      <c r="H411" s="11"/>
    </row>
    <row r="412" s="10" customFormat="1" ht="15">
      <c r="H412" s="11"/>
    </row>
    <row r="413" s="10" customFormat="1" ht="15">
      <c r="H413" s="11"/>
    </row>
    <row r="414" s="10" customFormat="1" ht="15">
      <c r="H414" s="11"/>
    </row>
    <row r="415" s="10" customFormat="1" ht="15">
      <c r="H415" s="11"/>
    </row>
    <row r="416" s="10" customFormat="1" ht="15">
      <c r="H416" s="11"/>
    </row>
    <row r="417" s="10" customFormat="1" ht="15">
      <c r="H417" s="11"/>
    </row>
    <row r="418" s="10" customFormat="1" ht="15">
      <c r="H418" s="11"/>
    </row>
    <row r="419" s="10" customFormat="1" ht="15">
      <c r="H419" s="11"/>
    </row>
    <row r="420" s="10" customFormat="1" ht="15">
      <c r="H420" s="11"/>
    </row>
    <row r="421" s="10" customFormat="1" ht="15">
      <c r="H421" s="11"/>
    </row>
    <row r="422" s="10" customFormat="1" ht="15">
      <c r="H422" s="11"/>
    </row>
    <row r="423" s="10" customFormat="1" ht="15">
      <c r="H423" s="11"/>
    </row>
    <row r="424" s="10" customFormat="1" ht="15">
      <c r="H424" s="11"/>
    </row>
    <row r="425" s="10" customFormat="1" ht="15">
      <c r="H425" s="11"/>
    </row>
    <row r="426" s="10" customFormat="1" ht="15">
      <c r="H426" s="11"/>
    </row>
    <row r="427" s="10" customFormat="1" ht="15">
      <c r="H427" s="11"/>
    </row>
    <row r="428" s="10" customFormat="1" ht="15">
      <c r="H428" s="11"/>
    </row>
    <row r="429" s="10" customFormat="1" ht="15">
      <c r="H429" s="11"/>
    </row>
    <row r="430" s="10" customFormat="1" ht="15">
      <c r="H430" s="11"/>
    </row>
    <row r="431" s="10" customFormat="1" ht="15">
      <c r="H431" s="11"/>
    </row>
    <row r="432" s="10" customFormat="1" ht="15">
      <c r="H432" s="11"/>
    </row>
    <row r="433" s="10" customFormat="1" ht="15">
      <c r="H433" s="11"/>
    </row>
    <row r="434" s="10" customFormat="1" ht="15">
      <c r="H434" s="11"/>
    </row>
    <row r="435" s="10" customFormat="1" ht="15">
      <c r="H435" s="11"/>
    </row>
    <row r="436" s="10" customFormat="1" ht="15">
      <c r="H436" s="11"/>
    </row>
    <row r="437" s="10" customFormat="1" ht="15">
      <c r="H437" s="11"/>
    </row>
    <row r="438" s="10" customFormat="1" ht="15">
      <c r="H438" s="11"/>
    </row>
    <row r="439" s="10" customFormat="1" ht="15">
      <c r="H439" s="11"/>
    </row>
    <row r="440" s="10" customFormat="1" ht="15">
      <c r="H440" s="11"/>
    </row>
    <row r="441" s="10" customFormat="1" ht="15">
      <c r="H441" s="11"/>
    </row>
    <row r="442" s="10" customFormat="1" ht="15">
      <c r="H442" s="11"/>
    </row>
    <row r="443" s="10" customFormat="1" ht="15">
      <c r="H443" s="11"/>
    </row>
    <row r="444" s="10" customFormat="1" ht="15">
      <c r="H444" s="11"/>
    </row>
    <row r="445" s="10" customFormat="1" ht="15">
      <c r="H445" s="11"/>
    </row>
    <row r="446" s="10" customFormat="1" ht="15">
      <c r="H446" s="11"/>
    </row>
    <row r="447" s="10" customFormat="1" ht="15">
      <c r="H447" s="11"/>
    </row>
    <row r="448" s="10" customFormat="1" ht="15">
      <c r="H448" s="11"/>
    </row>
    <row r="449" s="10" customFormat="1" ht="15">
      <c r="H449" s="11"/>
    </row>
    <row r="450" s="10" customFormat="1" ht="15">
      <c r="H450" s="11"/>
    </row>
    <row r="451" s="10" customFormat="1" ht="15">
      <c r="H451" s="11"/>
    </row>
    <row r="452" s="10" customFormat="1" ht="15">
      <c r="H452" s="11"/>
    </row>
    <row r="453" s="10" customFormat="1" ht="15">
      <c r="H453" s="11"/>
    </row>
    <row r="454" s="10" customFormat="1" ht="15">
      <c r="H454" s="11"/>
    </row>
    <row r="455" s="10" customFormat="1" ht="15">
      <c r="H455" s="11"/>
    </row>
    <row r="456" s="10" customFormat="1" ht="15">
      <c r="H456" s="11"/>
    </row>
    <row r="457" s="10" customFormat="1" ht="15">
      <c r="H457" s="11"/>
    </row>
    <row r="458" s="10" customFormat="1" ht="15">
      <c r="H458" s="11"/>
    </row>
    <row r="459" s="10" customFormat="1" ht="15">
      <c r="H459" s="11"/>
    </row>
    <row r="460" s="10" customFormat="1" ht="15">
      <c r="H460" s="11"/>
    </row>
    <row r="461" s="10" customFormat="1" ht="15">
      <c r="H461" s="11"/>
    </row>
    <row r="462" s="10" customFormat="1" ht="15">
      <c r="H462" s="11"/>
    </row>
    <row r="463" s="10" customFormat="1" ht="15">
      <c r="H463" s="11"/>
    </row>
    <row r="464" s="10" customFormat="1" ht="15">
      <c r="H464" s="11"/>
    </row>
    <row r="465" s="10" customFormat="1" ht="15">
      <c r="H465" s="11"/>
    </row>
    <row r="466" s="10" customFormat="1" ht="15">
      <c r="H466" s="11"/>
    </row>
    <row r="467" s="10" customFormat="1" ht="15">
      <c r="H467" s="11"/>
    </row>
    <row r="468" s="10" customFormat="1" ht="15">
      <c r="H468" s="11"/>
    </row>
    <row r="469" s="10" customFormat="1" ht="15">
      <c r="H469" s="11"/>
    </row>
    <row r="470" s="10" customFormat="1" ht="15">
      <c r="H470" s="11"/>
    </row>
    <row r="471" s="10" customFormat="1" ht="15">
      <c r="H471" s="11"/>
    </row>
    <row r="472" s="10" customFormat="1" ht="15">
      <c r="H472" s="11"/>
    </row>
    <row r="473" s="10" customFormat="1" ht="15">
      <c r="H473" s="11"/>
    </row>
    <row r="474" s="10" customFormat="1" ht="15">
      <c r="H474" s="11"/>
    </row>
    <row r="475" s="10" customFormat="1" ht="15">
      <c r="H475" s="11"/>
    </row>
    <row r="476" s="10" customFormat="1" ht="15">
      <c r="H476" s="11"/>
    </row>
    <row r="477" s="10" customFormat="1" ht="15">
      <c r="H477" s="11"/>
    </row>
    <row r="478" s="10" customFormat="1" ht="15">
      <c r="H478" s="11"/>
    </row>
    <row r="479" s="10" customFormat="1" ht="15">
      <c r="H479" s="11"/>
    </row>
    <row r="480" s="10" customFormat="1" ht="15">
      <c r="H480" s="11"/>
    </row>
    <row r="481" s="10" customFormat="1" ht="15">
      <c r="H481" s="11"/>
    </row>
    <row r="482" s="10" customFormat="1" ht="15">
      <c r="H482" s="11"/>
    </row>
    <row r="483" s="10" customFormat="1" ht="15">
      <c r="H483" s="11"/>
    </row>
    <row r="484" s="10" customFormat="1" ht="15">
      <c r="H484" s="11"/>
    </row>
    <row r="485" s="10" customFormat="1" ht="15">
      <c r="H485" s="11"/>
    </row>
    <row r="486" s="10" customFormat="1" ht="15">
      <c r="H486" s="11"/>
    </row>
    <row r="487" s="10" customFormat="1" ht="15">
      <c r="H487" s="11"/>
    </row>
    <row r="488" s="10" customFormat="1" ht="15">
      <c r="H488" s="11"/>
    </row>
    <row r="489" s="10" customFormat="1" ht="15">
      <c r="H489" s="11"/>
    </row>
    <row r="490" s="10" customFormat="1" ht="15">
      <c r="H490" s="11"/>
    </row>
    <row r="491" s="10" customFormat="1" ht="15">
      <c r="H491" s="11"/>
    </row>
    <row r="492" s="10" customFormat="1" ht="15">
      <c r="H492" s="11"/>
    </row>
    <row r="493" s="10" customFormat="1" ht="15">
      <c r="H493" s="11"/>
    </row>
    <row r="494" s="10" customFormat="1" ht="15">
      <c r="H494" s="11"/>
    </row>
    <row r="495" s="10" customFormat="1" ht="15">
      <c r="H495" s="11"/>
    </row>
    <row r="496" s="10" customFormat="1" ht="15">
      <c r="H496" s="11"/>
    </row>
    <row r="497" s="10" customFormat="1" ht="15">
      <c r="H497" s="11"/>
    </row>
    <row r="498" s="10" customFormat="1" ht="15">
      <c r="H498" s="11"/>
    </row>
    <row r="499" s="10" customFormat="1" ht="15">
      <c r="H499" s="11"/>
    </row>
    <row r="500" s="10" customFormat="1" ht="15">
      <c r="H500" s="11"/>
    </row>
    <row r="501" s="10" customFormat="1" ht="15">
      <c r="H501" s="11"/>
    </row>
    <row r="502" s="10" customFormat="1" ht="15">
      <c r="H502" s="11"/>
    </row>
    <row r="503" s="10" customFormat="1" ht="15">
      <c r="H503" s="11"/>
    </row>
    <row r="504" s="10" customFormat="1" ht="15">
      <c r="H504" s="11"/>
    </row>
    <row r="505" s="10" customFormat="1" ht="15">
      <c r="H505" s="11"/>
    </row>
    <row r="506" s="10" customFormat="1" ht="15">
      <c r="H506" s="11"/>
    </row>
    <row r="507" s="10" customFormat="1" ht="15">
      <c r="H507" s="11"/>
    </row>
    <row r="508" s="10" customFormat="1" ht="15">
      <c r="H508" s="11"/>
    </row>
    <row r="509" s="10" customFormat="1" ht="15">
      <c r="H509" s="11"/>
    </row>
    <row r="510" s="10" customFormat="1" ht="15">
      <c r="H510" s="11"/>
    </row>
    <row r="511" s="10" customFormat="1" ht="15">
      <c r="H511" s="11"/>
    </row>
    <row r="512" s="10" customFormat="1" ht="15">
      <c r="H512" s="11"/>
    </row>
    <row r="513" s="10" customFormat="1" ht="15">
      <c r="H513" s="11"/>
    </row>
    <row r="514" s="10" customFormat="1" ht="15">
      <c r="H514" s="11"/>
    </row>
    <row r="515" s="10" customFormat="1" ht="15">
      <c r="H515" s="11"/>
    </row>
    <row r="516" s="10" customFormat="1" ht="15">
      <c r="H516" s="11"/>
    </row>
    <row r="517" s="10" customFormat="1" ht="15">
      <c r="H517" s="11"/>
    </row>
    <row r="518" s="10" customFormat="1" ht="15">
      <c r="H518" s="11"/>
    </row>
    <row r="519" s="10" customFormat="1" ht="15">
      <c r="H519" s="11"/>
    </row>
    <row r="520" s="10" customFormat="1" ht="15">
      <c r="H520" s="11"/>
    </row>
    <row r="521" s="10" customFormat="1" ht="15">
      <c r="H521" s="11"/>
    </row>
    <row r="522" s="10" customFormat="1" ht="15">
      <c r="H522" s="11"/>
    </row>
    <row r="523" s="10" customFormat="1" ht="15">
      <c r="H523" s="11"/>
    </row>
    <row r="524" s="10" customFormat="1" ht="15">
      <c r="H524" s="11"/>
    </row>
    <row r="525" s="10" customFormat="1" ht="15">
      <c r="H525" s="11"/>
    </row>
    <row r="526" s="10" customFormat="1" ht="15">
      <c r="H526" s="11"/>
    </row>
    <row r="527" s="10" customFormat="1" ht="15">
      <c r="H527" s="11"/>
    </row>
    <row r="528" s="10" customFormat="1" ht="15">
      <c r="H528" s="11"/>
    </row>
    <row r="529" s="10" customFormat="1" ht="15">
      <c r="H529" s="11"/>
    </row>
    <row r="530" s="10" customFormat="1" ht="15">
      <c r="H530" s="11"/>
    </row>
    <row r="531" s="10" customFormat="1" ht="15">
      <c r="H531" s="11"/>
    </row>
    <row r="532" s="10" customFormat="1" ht="15">
      <c r="H532" s="11"/>
    </row>
    <row r="533" s="10" customFormat="1" ht="15">
      <c r="H533" s="11"/>
    </row>
    <row r="534" s="10" customFormat="1" ht="15">
      <c r="H534" s="11"/>
    </row>
    <row r="535" s="10" customFormat="1" ht="15">
      <c r="H535" s="11"/>
    </row>
    <row r="536" s="10" customFormat="1" ht="15">
      <c r="H536" s="11"/>
    </row>
    <row r="537" s="10" customFormat="1" ht="15">
      <c r="H537" s="11"/>
    </row>
    <row r="538" s="10" customFormat="1" ht="15">
      <c r="H538" s="11"/>
    </row>
    <row r="539" s="10" customFormat="1" ht="15">
      <c r="H539" s="11"/>
    </row>
    <row r="540" s="10" customFormat="1" ht="15">
      <c r="H540" s="11"/>
    </row>
    <row r="541" s="10" customFormat="1" ht="15">
      <c r="H541" s="11"/>
    </row>
    <row r="542" s="10" customFormat="1" ht="15">
      <c r="H542" s="11"/>
    </row>
    <row r="543" s="10" customFormat="1" ht="15">
      <c r="H543" s="11"/>
    </row>
    <row r="544" s="10" customFormat="1" ht="15">
      <c r="H544" s="11"/>
    </row>
    <row r="545" s="10" customFormat="1" ht="15">
      <c r="H545" s="11"/>
    </row>
    <row r="546" s="10" customFormat="1" ht="15">
      <c r="H546" s="11"/>
    </row>
    <row r="547" s="10" customFormat="1" ht="15">
      <c r="H547" s="11"/>
    </row>
    <row r="548" s="10" customFormat="1" ht="15">
      <c r="H548" s="11"/>
    </row>
    <row r="549" s="10" customFormat="1" ht="15">
      <c r="H549" s="11"/>
    </row>
    <row r="550" s="10" customFormat="1" ht="15">
      <c r="H550" s="11"/>
    </row>
    <row r="551" s="10" customFormat="1" ht="15">
      <c r="H551" s="11"/>
    </row>
    <row r="552" s="10" customFormat="1" ht="15">
      <c r="H552" s="11"/>
    </row>
    <row r="553" s="10" customFormat="1" ht="15">
      <c r="H553" s="11"/>
    </row>
    <row r="554" s="10" customFormat="1" ht="15">
      <c r="H554" s="11"/>
    </row>
    <row r="555" s="10" customFormat="1" ht="15">
      <c r="H555" s="11"/>
    </row>
    <row r="556" s="10" customFormat="1" ht="15">
      <c r="H556" s="11"/>
    </row>
    <row r="557" s="10" customFormat="1" ht="15">
      <c r="H557" s="11"/>
    </row>
    <row r="558" s="10" customFormat="1" ht="15">
      <c r="H558" s="11"/>
    </row>
    <row r="559" s="10" customFormat="1" ht="15">
      <c r="H559" s="11"/>
    </row>
    <row r="560" s="10" customFormat="1" ht="15">
      <c r="H560" s="11"/>
    </row>
    <row r="561" s="10" customFormat="1" ht="15">
      <c r="H561" s="11"/>
    </row>
    <row r="562" s="10" customFormat="1" ht="15">
      <c r="H562" s="11"/>
    </row>
    <row r="563" s="10" customFormat="1" ht="15">
      <c r="H563" s="11"/>
    </row>
    <row r="564" s="10" customFormat="1" ht="15">
      <c r="H564" s="11"/>
    </row>
    <row r="565" s="10" customFormat="1" ht="15">
      <c r="H565" s="11"/>
    </row>
    <row r="566" s="10" customFormat="1" ht="15">
      <c r="H566" s="11"/>
    </row>
    <row r="567" s="10" customFormat="1" ht="15">
      <c r="H567" s="11"/>
    </row>
    <row r="568" s="10" customFormat="1" ht="15">
      <c r="H568" s="11"/>
    </row>
    <row r="569" s="10" customFormat="1" ht="15">
      <c r="H569" s="11"/>
    </row>
    <row r="570" s="10" customFormat="1" ht="15">
      <c r="H570" s="11"/>
    </row>
    <row r="571" s="10" customFormat="1" ht="15">
      <c r="H571" s="11"/>
    </row>
    <row r="572" s="10" customFormat="1" ht="15">
      <c r="H572" s="11"/>
    </row>
    <row r="573" s="10" customFormat="1" ht="15">
      <c r="H573" s="11"/>
    </row>
    <row r="574" s="10" customFormat="1" ht="15">
      <c r="H574" s="11"/>
    </row>
    <row r="575" s="10" customFormat="1" ht="15">
      <c r="H575" s="11"/>
    </row>
    <row r="576" s="10" customFormat="1" ht="15">
      <c r="H576" s="11"/>
    </row>
    <row r="577" s="10" customFormat="1" ht="15">
      <c r="H577" s="11"/>
    </row>
    <row r="578" s="10" customFormat="1" ht="15">
      <c r="H578" s="11"/>
    </row>
    <row r="579" s="10" customFormat="1" ht="15">
      <c r="H579" s="11"/>
    </row>
    <row r="580" s="10" customFormat="1" ht="15">
      <c r="H580" s="11"/>
    </row>
    <row r="581" s="10" customFormat="1" ht="15">
      <c r="H581" s="11"/>
    </row>
    <row r="582" s="10" customFormat="1" ht="15">
      <c r="H582" s="11"/>
    </row>
    <row r="583" s="10" customFormat="1" ht="15">
      <c r="H583" s="11"/>
    </row>
    <row r="584" s="10" customFormat="1" ht="15">
      <c r="H584" s="11"/>
    </row>
    <row r="585" s="10" customFormat="1" ht="15">
      <c r="H585" s="11"/>
    </row>
    <row r="586" s="10" customFormat="1" ht="15">
      <c r="H586" s="11"/>
    </row>
    <row r="587" s="10" customFormat="1" ht="15">
      <c r="H587" s="11"/>
    </row>
    <row r="588" s="10" customFormat="1" ht="15">
      <c r="H588" s="11"/>
    </row>
    <row r="589" s="10" customFormat="1" ht="15">
      <c r="H589" s="11"/>
    </row>
    <row r="590" s="10" customFormat="1" ht="15">
      <c r="H590" s="11"/>
    </row>
    <row r="591" s="10" customFormat="1" ht="15">
      <c r="H591" s="11"/>
    </row>
    <row r="592" s="10" customFormat="1" ht="15">
      <c r="H592" s="11"/>
    </row>
    <row r="593" s="10" customFormat="1" ht="15">
      <c r="H593" s="11"/>
    </row>
    <row r="594" s="10" customFormat="1" ht="15">
      <c r="H594" s="11"/>
    </row>
    <row r="595" s="10" customFormat="1" ht="15">
      <c r="H595" s="11"/>
    </row>
    <row r="596" s="10" customFormat="1" ht="15">
      <c r="H596" s="11"/>
    </row>
    <row r="597" s="10" customFormat="1" ht="15">
      <c r="H597" s="11"/>
    </row>
    <row r="598" s="10" customFormat="1" ht="15">
      <c r="H598" s="11"/>
    </row>
    <row r="599" s="10" customFormat="1" ht="15">
      <c r="H599" s="11"/>
    </row>
    <row r="600" s="10" customFormat="1" ht="15">
      <c r="H600" s="11"/>
    </row>
    <row r="601" s="10" customFormat="1" ht="15">
      <c r="H601" s="11"/>
    </row>
    <row r="602" s="10" customFormat="1" ht="15">
      <c r="H602" s="11"/>
    </row>
    <row r="603" s="10" customFormat="1" ht="15">
      <c r="H603" s="11"/>
    </row>
    <row r="604" s="10" customFormat="1" ht="15">
      <c r="H604" s="11"/>
    </row>
    <row r="605" s="10" customFormat="1" ht="15">
      <c r="H605" s="11"/>
    </row>
    <row r="606" s="10" customFormat="1" ht="15">
      <c r="H606" s="11"/>
    </row>
    <row r="607" s="10" customFormat="1" ht="15">
      <c r="H607" s="11"/>
    </row>
    <row r="608" s="10" customFormat="1" ht="15">
      <c r="H608" s="11"/>
    </row>
    <row r="609" s="10" customFormat="1" ht="15">
      <c r="H609" s="11"/>
    </row>
    <row r="610" s="10" customFormat="1" ht="15">
      <c r="H610" s="11"/>
    </row>
    <row r="611" s="10" customFormat="1" ht="15">
      <c r="H611" s="11"/>
    </row>
    <row r="612" s="10" customFormat="1" ht="15">
      <c r="H612" s="11"/>
    </row>
    <row r="613" s="10" customFormat="1" ht="15">
      <c r="H613" s="11"/>
    </row>
    <row r="614" s="10" customFormat="1" ht="15">
      <c r="H614" s="11"/>
    </row>
    <row r="615" s="10" customFormat="1" ht="15">
      <c r="H615" s="11"/>
    </row>
    <row r="616" s="10" customFormat="1" ht="15">
      <c r="H616" s="11"/>
    </row>
    <row r="617" s="10" customFormat="1" ht="15">
      <c r="H617" s="11"/>
    </row>
    <row r="618" s="10" customFormat="1" ht="15">
      <c r="H618" s="11"/>
    </row>
    <row r="619" s="10" customFormat="1" ht="15">
      <c r="H619" s="11"/>
    </row>
    <row r="620" s="10" customFormat="1" ht="15">
      <c r="H620" s="11"/>
    </row>
    <row r="621" s="10" customFormat="1" ht="15">
      <c r="H621" s="11"/>
    </row>
    <row r="622" s="10" customFormat="1" ht="15">
      <c r="H622" s="11"/>
    </row>
    <row r="623" s="10" customFormat="1" ht="15">
      <c r="H623" s="11"/>
    </row>
    <row r="624" s="10" customFormat="1" ht="15">
      <c r="H624" s="11"/>
    </row>
    <row r="625" s="10" customFormat="1" ht="15">
      <c r="H625" s="11"/>
    </row>
    <row r="626" s="10" customFormat="1" ht="15">
      <c r="H626" s="11"/>
    </row>
    <row r="627" s="10" customFormat="1" ht="15">
      <c r="H627" s="11"/>
    </row>
    <row r="628" s="10" customFormat="1" ht="15">
      <c r="H628" s="11"/>
    </row>
    <row r="629" s="10" customFormat="1" ht="15">
      <c r="H629" s="11"/>
    </row>
    <row r="630" s="10" customFormat="1" ht="15">
      <c r="H630" s="11"/>
    </row>
    <row r="631" s="10" customFormat="1" ht="15">
      <c r="H631" s="11"/>
    </row>
    <row r="632" s="10" customFormat="1" ht="15">
      <c r="H632" s="11"/>
    </row>
    <row r="633" s="10" customFormat="1" ht="15">
      <c r="H633" s="11"/>
    </row>
    <row r="634" s="10" customFormat="1" ht="15">
      <c r="H634" s="11"/>
    </row>
    <row r="635" s="10" customFormat="1" ht="15">
      <c r="H635" s="11"/>
    </row>
    <row r="636" s="10" customFormat="1" ht="15">
      <c r="H636" s="11"/>
    </row>
    <row r="637" s="10" customFormat="1" ht="15">
      <c r="H637" s="11"/>
    </row>
    <row r="638" s="10" customFormat="1" ht="15">
      <c r="H638" s="11"/>
    </row>
    <row r="639" s="10" customFormat="1" ht="15">
      <c r="H639" s="11"/>
    </row>
    <row r="640" s="10" customFormat="1" ht="15">
      <c r="H640" s="11"/>
    </row>
    <row r="641" s="10" customFormat="1" ht="15">
      <c r="H641" s="11"/>
    </row>
    <row r="642" s="10" customFormat="1" ht="15">
      <c r="H642" s="11"/>
    </row>
    <row r="643" s="10" customFormat="1" ht="15">
      <c r="H643" s="11"/>
    </row>
    <row r="644" s="10" customFormat="1" ht="15">
      <c r="H644" s="11"/>
    </row>
    <row r="645" s="10" customFormat="1" ht="15">
      <c r="H645" s="11"/>
    </row>
    <row r="646" s="10" customFormat="1" ht="15">
      <c r="H646" s="11"/>
    </row>
    <row r="647" s="10" customFormat="1" ht="15">
      <c r="H647" s="11"/>
    </row>
    <row r="648" s="10" customFormat="1" ht="15">
      <c r="H648" s="11"/>
    </row>
    <row r="649" s="10" customFormat="1" ht="15">
      <c r="H649" s="11"/>
    </row>
    <row r="650" s="10" customFormat="1" ht="15">
      <c r="H650" s="11"/>
    </row>
    <row r="651" s="10" customFormat="1" ht="15">
      <c r="H651" s="11"/>
    </row>
    <row r="652" s="10" customFormat="1" ht="15">
      <c r="H652" s="11"/>
    </row>
    <row r="653" s="10" customFormat="1" ht="15">
      <c r="H653" s="11"/>
    </row>
    <row r="654" s="10" customFormat="1" ht="15">
      <c r="H654" s="11"/>
    </row>
    <row r="655" s="10" customFormat="1" ht="15">
      <c r="H655" s="11"/>
    </row>
    <row r="656" s="10" customFormat="1" ht="15">
      <c r="H656" s="11"/>
    </row>
    <row r="657" s="10" customFormat="1" ht="15">
      <c r="H657" s="11"/>
    </row>
    <row r="658" s="10" customFormat="1" ht="15">
      <c r="H658" s="11"/>
    </row>
    <row r="659" s="10" customFormat="1" ht="15">
      <c r="H659" s="11"/>
    </row>
    <row r="660" s="10" customFormat="1" ht="15">
      <c r="H660" s="11"/>
    </row>
    <row r="661" s="10" customFormat="1" ht="15">
      <c r="H661" s="11"/>
    </row>
    <row r="662" s="10" customFormat="1" ht="15">
      <c r="H662" s="11"/>
    </row>
    <row r="663" s="10" customFormat="1" ht="15">
      <c r="H663" s="11"/>
    </row>
    <row r="664" s="10" customFormat="1" ht="15">
      <c r="H664" s="11"/>
    </row>
    <row r="665" s="10" customFormat="1" ht="15">
      <c r="H665" s="11"/>
    </row>
    <row r="666" s="10" customFormat="1" ht="15">
      <c r="H666" s="11"/>
    </row>
    <row r="667" s="10" customFormat="1" ht="15">
      <c r="H667" s="11"/>
    </row>
    <row r="668" s="10" customFormat="1" ht="15">
      <c r="H668" s="11"/>
    </row>
    <row r="669" s="10" customFormat="1" ht="15">
      <c r="H669" s="11"/>
    </row>
    <row r="670" s="10" customFormat="1" ht="15">
      <c r="H670" s="11"/>
    </row>
    <row r="671" s="10" customFormat="1" ht="15">
      <c r="H671" s="11"/>
    </row>
    <row r="672" s="10" customFormat="1" ht="15">
      <c r="H672" s="11"/>
    </row>
    <row r="673" s="10" customFormat="1" ht="15">
      <c r="H673" s="11"/>
    </row>
    <row r="674" s="10" customFormat="1" ht="15">
      <c r="H674" s="11"/>
    </row>
    <row r="675" s="10" customFormat="1" ht="15">
      <c r="H675" s="11"/>
    </row>
    <row r="676" s="10" customFormat="1" ht="15">
      <c r="H676" s="11"/>
    </row>
    <row r="677" s="10" customFormat="1" ht="15">
      <c r="H677" s="11"/>
    </row>
    <row r="678" s="10" customFormat="1" ht="15">
      <c r="H678" s="11"/>
    </row>
    <row r="679" s="10" customFormat="1" ht="15">
      <c r="H679" s="11"/>
    </row>
    <row r="680" s="10" customFormat="1" ht="15">
      <c r="H680" s="11"/>
    </row>
    <row r="681" s="10" customFormat="1" ht="15">
      <c r="H681" s="11"/>
    </row>
    <row r="682" s="10" customFormat="1" ht="15">
      <c r="H682" s="11"/>
    </row>
    <row r="683" s="10" customFormat="1" ht="15">
      <c r="H683" s="11"/>
    </row>
    <row r="684" s="10" customFormat="1" ht="15">
      <c r="H684" s="11"/>
    </row>
    <row r="685" s="10" customFormat="1" ht="15">
      <c r="H685" s="11"/>
    </row>
    <row r="686" s="10" customFormat="1" ht="15">
      <c r="H686" s="11"/>
    </row>
    <row r="687" s="10" customFormat="1" ht="15">
      <c r="H687" s="11"/>
    </row>
    <row r="688" s="10" customFormat="1" ht="15">
      <c r="H688" s="11"/>
    </row>
    <row r="689" s="10" customFormat="1" ht="15">
      <c r="H689" s="11"/>
    </row>
    <row r="690" s="10" customFormat="1" ht="15">
      <c r="H690" s="11"/>
    </row>
    <row r="691" s="10" customFormat="1" ht="15">
      <c r="H691" s="11"/>
    </row>
    <row r="692" s="10" customFormat="1" ht="15">
      <c r="H692" s="11"/>
    </row>
    <row r="693" s="10" customFormat="1" ht="15">
      <c r="H693" s="11"/>
    </row>
    <row r="694" s="10" customFormat="1" ht="15">
      <c r="H694" s="11"/>
    </row>
    <row r="695" s="10" customFormat="1" ht="15">
      <c r="H695" s="11"/>
    </row>
    <row r="696" s="10" customFormat="1" ht="15">
      <c r="H696" s="11"/>
    </row>
    <row r="697" s="10" customFormat="1" ht="15">
      <c r="H697" s="11"/>
    </row>
    <row r="698" s="10" customFormat="1" ht="15">
      <c r="H698" s="11"/>
    </row>
    <row r="699" s="10" customFormat="1" ht="15">
      <c r="H699" s="11"/>
    </row>
    <row r="700" s="10" customFormat="1" ht="15">
      <c r="H700" s="11"/>
    </row>
    <row r="701" s="10" customFormat="1" ht="15">
      <c r="H701" s="11"/>
    </row>
    <row r="702" s="10" customFormat="1" ht="15">
      <c r="H702" s="11"/>
    </row>
    <row r="703" s="10" customFormat="1" ht="15">
      <c r="H703" s="11"/>
    </row>
    <row r="704" s="10" customFormat="1" ht="15">
      <c r="H704" s="11"/>
    </row>
    <row r="705" s="10" customFormat="1" ht="15">
      <c r="H705" s="11"/>
    </row>
    <row r="706" s="10" customFormat="1" ht="15">
      <c r="H706" s="11"/>
    </row>
    <row r="707" s="10" customFormat="1" ht="15">
      <c r="H707" s="11"/>
    </row>
    <row r="708" s="10" customFormat="1" ht="15">
      <c r="H708" s="11"/>
    </row>
    <row r="709" s="10" customFormat="1" ht="15">
      <c r="H709" s="11"/>
    </row>
    <row r="710" s="10" customFormat="1" ht="15">
      <c r="H710" s="11"/>
    </row>
    <row r="711" s="10" customFormat="1" ht="15">
      <c r="H711" s="11"/>
    </row>
    <row r="712" s="10" customFormat="1" ht="15">
      <c r="H712" s="11"/>
    </row>
    <row r="713" s="10" customFormat="1" ht="15">
      <c r="H713" s="11"/>
    </row>
    <row r="714" s="10" customFormat="1" ht="15">
      <c r="H714" s="11"/>
    </row>
    <row r="715" s="10" customFormat="1" ht="15">
      <c r="H715" s="11"/>
    </row>
    <row r="716" s="10" customFormat="1" ht="15">
      <c r="H716" s="11"/>
    </row>
    <row r="717" s="10" customFormat="1" ht="15">
      <c r="H717" s="11"/>
    </row>
    <row r="718" s="10" customFormat="1" ht="15">
      <c r="H718" s="11"/>
    </row>
    <row r="719" s="10" customFormat="1" ht="15">
      <c r="H719" s="11"/>
    </row>
    <row r="720" s="10" customFormat="1" ht="15">
      <c r="H720" s="11"/>
    </row>
    <row r="721" s="10" customFormat="1" ht="15">
      <c r="H721" s="11"/>
    </row>
    <row r="722" s="10" customFormat="1" ht="15">
      <c r="H722" s="11"/>
    </row>
    <row r="723" s="10" customFormat="1" ht="15">
      <c r="H723" s="11"/>
    </row>
    <row r="724" s="10" customFormat="1" ht="15">
      <c r="H724" s="11"/>
    </row>
    <row r="725" s="10" customFormat="1" ht="15">
      <c r="H725" s="11"/>
    </row>
    <row r="726" s="10" customFormat="1" ht="15">
      <c r="H726" s="11"/>
    </row>
    <row r="727" s="10" customFormat="1" ht="15">
      <c r="H727" s="11"/>
    </row>
    <row r="728" s="10" customFormat="1" ht="15">
      <c r="H728" s="11"/>
    </row>
    <row r="729" s="10" customFormat="1" ht="15">
      <c r="H729" s="11"/>
    </row>
    <row r="730" s="10" customFormat="1" ht="15">
      <c r="H730" s="11"/>
    </row>
    <row r="731" s="10" customFormat="1" ht="15">
      <c r="H731" s="11"/>
    </row>
    <row r="732" s="10" customFormat="1" ht="15">
      <c r="H732" s="11"/>
    </row>
    <row r="733" s="10" customFormat="1" ht="15">
      <c r="H733" s="11"/>
    </row>
    <row r="734" s="10" customFormat="1" ht="15">
      <c r="H734" s="11"/>
    </row>
    <row r="735" s="10" customFormat="1" ht="15">
      <c r="H735" s="11"/>
    </row>
    <row r="736" s="10" customFormat="1" ht="15">
      <c r="H736" s="11"/>
    </row>
    <row r="737" s="10" customFormat="1" ht="15">
      <c r="H737" s="11"/>
    </row>
    <row r="738" s="10" customFormat="1" ht="15">
      <c r="H738" s="11"/>
    </row>
    <row r="739" s="10" customFormat="1" ht="15">
      <c r="H739" s="11"/>
    </row>
    <row r="740" s="10" customFormat="1" ht="15">
      <c r="H740" s="11"/>
    </row>
    <row r="741" s="10" customFormat="1" ht="15">
      <c r="H741" s="11"/>
    </row>
    <row r="742" s="10" customFormat="1" ht="15">
      <c r="H742" s="11"/>
    </row>
    <row r="743" s="10" customFormat="1" ht="15">
      <c r="H743" s="11"/>
    </row>
    <row r="744" s="10" customFormat="1" ht="15">
      <c r="H744" s="11"/>
    </row>
    <row r="745" s="10" customFormat="1" ht="15">
      <c r="H745" s="11"/>
    </row>
    <row r="746" s="10" customFormat="1" ht="15">
      <c r="H746" s="11"/>
    </row>
    <row r="747" s="10" customFormat="1" ht="15">
      <c r="H747" s="11"/>
    </row>
    <row r="748" s="10" customFormat="1" ht="15">
      <c r="H748" s="11"/>
    </row>
    <row r="749" s="10" customFormat="1" ht="15">
      <c r="H749" s="11"/>
    </row>
    <row r="750" s="10" customFormat="1" ht="15">
      <c r="H750" s="11"/>
    </row>
    <row r="751" s="10" customFormat="1" ht="15">
      <c r="H751" s="11"/>
    </row>
    <row r="752" s="10" customFormat="1" ht="15">
      <c r="H752" s="11"/>
    </row>
    <row r="753" s="10" customFormat="1" ht="15">
      <c r="H753" s="11"/>
    </row>
    <row r="754" s="10" customFormat="1" ht="15">
      <c r="H754" s="11"/>
    </row>
    <row r="755" s="10" customFormat="1" ht="15">
      <c r="H755" s="11"/>
    </row>
    <row r="756" s="10" customFormat="1" ht="15">
      <c r="H756" s="11"/>
    </row>
    <row r="757" s="10" customFormat="1" ht="15">
      <c r="H757" s="11"/>
    </row>
    <row r="758" s="10" customFormat="1" ht="15">
      <c r="H758" s="11"/>
    </row>
    <row r="759" s="10" customFormat="1" ht="15">
      <c r="H759" s="11"/>
    </row>
    <row r="760" s="10" customFormat="1" ht="15">
      <c r="H760" s="11"/>
    </row>
    <row r="761" s="10" customFormat="1" ht="15">
      <c r="H761" s="11"/>
    </row>
    <row r="762" s="10" customFormat="1" ht="15">
      <c r="H762" s="11"/>
    </row>
    <row r="763" s="10" customFormat="1" ht="15">
      <c r="H763" s="11"/>
    </row>
    <row r="764" s="10" customFormat="1" ht="15">
      <c r="H764" s="11"/>
    </row>
    <row r="765" s="10" customFormat="1" ht="15">
      <c r="H765" s="11"/>
    </row>
    <row r="766" s="10" customFormat="1" ht="15">
      <c r="H766" s="11"/>
    </row>
    <row r="767" s="10" customFormat="1" ht="15">
      <c r="H767" s="11"/>
    </row>
    <row r="768" s="10" customFormat="1" ht="15">
      <c r="H768" s="11"/>
    </row>
    <row r="769" s="10" customFormat="1" ht="15">
      <c r="H769" s="11"/>
    </row>
    <row r="770" s="10" customFormat="1" ht="15">
      <c r="H770" s="11"/>
    </row>
    <row r="771" s="10" customFormat="1" ht="15">
      <c r="H771" s="11"/>
    </row>
    <row r="772" s="10" customFormat="1" ht="15">
      <c r="H772" s="11"/>
    </row>
    <row r="773" s="10" customFormat="1" ht="15">
      <c r="H773" s="11"/>
    </row>
    <row r="774" s="10" customFormat="1" ht="15">
      <c r="H774" s="11"/>
    </row>
    <row r="775" s="10" customFormat="1" ht="15">
      <c r="H775" s="11"/>
    </row>
    <row r="776" s="10" customFormat="1" ht="15">
      <c r="H776" s="11"/>
    </row>
    <row r="777" s="10" customFormat="1" ht="15">
      <c r="H777" s="11"/>
    </row>
    <row r="778" s="10" customFormat="1" ht="15">
      <c r="H778" s="11"/>
    </row>
    <row r="779" s="10" customFormat="1" ht="15">
      <c r="H779" s="11"/>
    </row>
    <row r="780" s="10" customFormat="1" ht="15">
      <c r="H780" s="11"/>
    </row>
    <row r="781" s="10" customFormat="1" ht="15">
      <c r="H781" s="11"/>
    </row>
    <row r="782" s="10" customFormat="1" ht="15">
      <c r="H782" s="11"/>
    </row>
    <row r="783" s="10" customFormat="1" ht="15">
      <c r="H783" s="11"/>
    </row>
    <row r="784" s="10" customFormat="1" ht="15">
      <c r="H784" s="11"/>
    </row>
    <row r="785" s="10" customFormat="1" ht="15">
      <c r="H785" s="11"/>
    </row>
    <row r="786" s="10" customFormat="1" ht="15">
      <c r="H786" s="11"/>
    </row>
    <row r="787" s="10" customFormat="1" ht="15">
      <c r="H787" s="11"/>
    </row>
    <row r="788" s="10" customFormat="1" ht="15">
      <c r="H788" s="11"/>
    </row>
    <row r="789" s="10" customFormat="1" ht="15">
      <c r="H789" s="11"/>
    </row>
    <row r="790" s="10" customFormat="1" ht="15">
      <c r="H790" s="11"/>
    </row>
    <row r="791" s="10" customFormat="1" ht="15">
      <c r="H791" s="11"/>
    </row>
    <row r="792" s="10" customFormat="1" ht="15">
      <c r="H792" s="11"/>
    </row>
    <row r="793" s="10" customFormat="1" ht="15">
      <c r="H793" s="11"/>
    </row>
    <row r="794" s="10" customFormat="1" ht="15">
      <c r="H794" s="11"/>
    </row>
    <row r="795" s="10" customFormat="1" ht="15">
      <c r="H795" s="11"/>
    </row>
    <row r="796" s="10" customFormat="1" ht="15">
      <c r="H796" s="11"/>
    </row>
    <row r="797" s="10" customFormat="1" ht="15">
      <c r="H797" s="11"/>
    </row>
    <row r="798" s="10" customFormat="1" ht="15">
      <c r="H798" s="11"/>
    </row>
    <row r="799" s="10" customFormat="1" ht="15">
      <c r="H799" s="11"/>
    </row>
    <row r="800" s="10" customFormat="1" ht="15">
      <c r="H800" s="11"/>
    </row>
    <row r="801" s="10" customFormat="1" ht="15">
      <c r="H801" s="11"/>
    </row>
    <row r="802" s="10" customFormat="1" ht="15">
      <c r="H802" s="11"/>
    </row>
    <row r="803" s="10" customFormat="1" ht="15">
      <c r="H803" s="11"/>
    </row>
    <row r="804" s="10" customFormat="1" ht="15">
      <c r="H804" s="11"/>
    </row>
    <row r="805" s="10" customFormat="1" ht="15">
      <c r="H805" s="11"/>
    </row>
    <row r="806" s="10" customFormat="1" ht="15">
      <c r="H806" s="11"/>
    </row>
    <row r="807" s="10" customFormat="1" ht="15">
      <c r="H807" s="11"/>
    </row>
    <row r="808" s="10" customFormat="1" ht="15">
      <c r="H808" s="11"/>
    </row>
    <row r="809" s="10" customFormat="1" ht="15">
      <c r="H809" s="11"/>
    </row>
    <row r="810" s="10" customFormat="1" ht="15">
      <c r="H810" s="11"/>
    </row>
    <row r="811" s="10" customFormat="1" ht="15">
      <c r="H811" s="11"/>
    </row>
    <row r="812" s="10" customFormat="1" ht="15">
      <c r="H812" s="11"/>
    </row>
    <row r="813" s="10" customFormat="1" ht="15">
      <c r="H813" s="11"/>
    </row>
    <row r="814" s="10" customFormat="1" ht="15">
      <c r="H814" s="11"/>
    </row>
    <row r="815" s="10" customFormat="1" ht="15">
      <c r="H815" s="11"/>
    </row>
    <row r="816" s="10" customFormat="1" ht="15">
      <c r="H816" s="11"/>
    </row>
    <row r="817" s="10" customFormat="1" ht="15">
      <c r="H817" s="11"/>
    </row>
    <row r="818" s="10" customFormat="1" ht="15">
      <c r="H818" s="11"/>
    </row>
    <row r="819" s="10" customFormat="1" ht="15">
      <c r="H819" s="11"/>
    </row>
    <row r="820" s="10" customFormat="1" ht="15">
      <c r="H820" s="11"/>
    </row>
    <row r="821" s="10" customFormat="1" ht="15">
      <c r="H821" s="11"/>
    </row>
    <row r="822" s="10" customFormat="1" ht="15">
      <c r="H822" s="11"/>
    </row>
    <row r="823" s="10" customFormat="1" ht="15">
      <c r="H823" s="11"/>
    </row>
    <row r="824" s="10" customFormat="1" ht="15">
      <c r="H824" s="11"/>
    </row>
    <row r="825" s="10" customFormat="1" ht="15">
      <c r="H825" s="11"/>
    </row>
    <row r="826" s="10" customFormat="1" ht="15">
      <c r="H826" s="11"/>
    </row>
    <row r="827" s="10" customFormat="1" ht="15">
      <c r="H827" s="11"/>
    </row>
    <row r="828" s="10" customFormat="1" ht="15">
      <c r="H828" s="11"/>
    </row>
    <row r="829" s="10" customFormat="1" ht="15">
      <c r="H829" s="11"/>
    </row>
    <row r="830" s="10" customFormat="1" ht="15">
      <c r="H830" s="11"/>
    </row>
    <row r="831" s="10" customFormat="1" ht="15">
      <c r="H831" s="11"/>
    </row>
    <row r="832" s="10" customFormat="1" ht="15">
      <c r="H832" s="11"/>
    </row>
    <row r="833" s="10" customFormat="1" ht="15">
      <c r="H833" s="11"/>
    </row>
    <row r="834" s="10" customFormat="1" ht="15">
      <c r="H834" s="11"/>
    </row>
    <row r="835" s="10" customFormat="1" ht="15">
      <c r="H835" s="11"/>
    </row>
    <row r="836" s="10" customFormat="1" ht="15">
      <c r="H836" s="11"/>
    </row>
    <row r="837" s="10" customFormat="1" ht="15">
      <c r="H837" s="11"/>
    </row>
    <row r="838" s="10" customFormat="1" ht="15">
      <c r="H838" s="11"/>
    </row>
    <row r="839" s="10" customFormat="1" ht="15">
      <c r="H839" s="11"/>
    </row>
    <row r="840" s="10" customFormat="1" ht="15">
      <c r="H840" s="11"/>
    </row>
    <row r="841" s="10" customFormat="1" ht="15">
      <c r="H841" s="11"/>
    </row>
    <row r="842" s="10" customFormat="1" ht="15">
      <c r="H842" s="11"/>
    </row>
    <row r="843" s="10" customFormat="1" ht="15">
      <c r="H843" s="11"/>
    </row>
    <row r="844" s="10" customFormat="1" ht="15">
      <c r="H844" s="11"/>
    </row>
    <row r="845" s="10" customFormat="1" ht="15">
      <c r="H845" s="11"/>
    </row>
    <row r="846" s="10" customFormat="1" ht="15">
      <c r="H846" s="11"/>
    </row>
    <row r="847" s="10" customFormat="1" ht="15">
      <c r="H847" s="11"/>
    </row>
    <row r="848" s="10" customFormat="1" ht="15">
      <c r="H848" s="11"/>
    </row>
    <row r="849" s="10" customFormat="1" ht="15">
      <c r="H849" s="11"/>
    </row>
    <row r="850" s="10" customFormat="1" ht="15">
      <c r="H850" s="11"/>
    </row>
    <row r="851" s="10" customFormat="1" ht="15">
      <c r="H851" s="11"/>
    </row>
    <row r="852" s="10" customFormat="1" ht="15">
      <c r="H852" s="11"/>
    </row>
    <row r="853" s="10" customFormat="1" ht="15">
      <c r="H853" s="11"/>
    </row>
    <row r="854" s="10" customFormat="1" ht="15">
      <c r="H854" s="11"/>
    </row>
    <row r="855" s="10" customFormat="1" ht="15">
      <c r="H855" s="11"/>
    </row>
    <row r="856" s="10" customFormat="1" ht="15">
      <c r="H856" s="11"/>
    </row>
    <row r="857" s="10" customFormat="1" ht="15">
      <c r="H857" s="11"/>
    </row>
    <row r="858" s="10" customFormat="1" ht="15">
      <c r="H858" s="11"/>
    </row>
    <row r="859" s="10" customFormat="1" ht="15">
      <c r="H859" s="11"/>
    </row>
    <row r="860" s="10" customFormat="1" ht="15">
      <c r="H860" s="11"/>
    </row>
    <row r="861" s="10" customFormat="1" ht="15">
      <c r="H861" s="11"/>
    </row>
    <row r="862" s="10" customFormat="1" ht="15">
      <c r="H862" s="11"/>
    </row>
    <row r="863" s="10" customFormat="1" ht="15">
      <c r="H863" s="11"/>
    </row>
    <row r="864" s="10" customFormat="1" ht="15">
      <c r="H864" s="11"/>
    </row>
    <row r="865" s="10" customFormat="1" ht="15">
      <c r="H865" s="11"/>
    </row>
    <row r="866" s="10" customFormat="1" ht="15">
      <c r="H866" s="11"/>
    </row>
    <row r="867" s="10" customFormat="1" ht="15">
      <c r="H867" s="11"/>
    </row>
    <row r="868" s="10" customFormat="1" ht="15">
      <c r="H868" s="11"/>
    </row>
    <row r="869" s="10" customFormat="1" ht="15">
      <c r="H869" s="11"/>
    </row>
    <row r="870" s="10" customFormat="1" ht="15">
      <c r="H870" s="11"/>
    </row>
    <row r="871" s="10" customFormat="1" ht="15">
      <c r="H871" s="11"/>
    </row>
    <row r="872" s="10" customFormat="1" ht="15">
      <c r="H872" s="11"/>
    </row>
    <row r="873" s="10" customFormat="1" ht="15">
      <c r="H873" s="11"/>
    </row>
  </sheetData>
  <sheetProtection password="DFCB" sheet="1" selectLockedCells="1"/>
  <mergeCells count="101">
    <mergeCell ref="D24:D25"/>
    <mergeCell ref="J20:J21"/>
    <mergeCell ref="C69:F69"/>
    <mergeCell ref="B56:C57"/>
    <mergeCell ref="I38:L38"/>
    <mergeCell ref="F53:G54"/>
    <mergeCell ref="L75:M75"/>
    <mergeCell ref="I28:I29"/>
    <mergeCell ref="B48:C49"/>
    <mergeCell ref="J56:K57"/>
    <mergeCell ref="A59:F59"/>
    <mergeCell ref="N85:O85"/>
    <mergeCell ref="J79:N79"/>
    <mergeCell ref="A74:B74"/>
    <mergeCell ref="A88:B88"/>
    <mergeCell ref="A86:B86"/>
    <mergeCell ref="A75:B75"/>
    <mergeCell ref="A76:B76"/>
    <mergeCell ref="A77:B77"/>
    <mergeCell ref="A78:B78"/>
    <mergeCell ref="A38:D38"/>
    <mergeCell ref="A24:A25"/>
    <mergeCell ref="B24:B25"/>
    <mergeCell ref="A96:B96"/>
    <mergeCell ref="A89:B89"/>
    <mergeCell ref="A90:B90"/>
    <mergeCell ref="A84:B84"/>
    <mergeCell ref="A85:B85"/>
    <mergeCell ref="A87:B87"/>
    <mergeCell ref="A91:B91"/>
    <mergeCell ref="A28:A29"/>
    <mergeCell ref="C24:C25"/>
    <mergeCell ref="C10:D10"/>
    <mergeCell ref="C20:C21"/>
    <mergeCell ref="I24:I25"/>
    <mergeCell ref="I16:I17"/>
    <mergeCell ref="I20:I21"/>
    <mergeCell ref="A20:A21"/>
    <mergeCell ref="B20:B21"/>
    <mergeCell ref="D20:D21"/>
    <mergeCell ref="A16:A17"/>
    <mergeCell ref="B16:B17"/>
    <mergeCell ref="C16:C17"/>
    <mergeCell ref="D16:D17"/>
    <mergeCell ref="N87:O87"/>
    <mergeCell ref="N90:O90"/>
    <mergeCell ref="N86:O86"/>
    <mergeCell ref="N88:O88"/>
    <mergeCell ref="N89:O89"/>
    <mergeCell ref="N53:O54"/>
    <mergeCell ref="N92:O93"/>
    <mergeCell ref="N39:O40"/>
    <mergeCell ref="N45:O46"/>
    <mergeCell ref="I59:N59"/>
    <mergeCell ref="J48:K49"/>
    <mergeCell ref="K69:N69"/>
    <mergeCell ref="N91:O91"/>
    <mergeCell ref="N84:O84"/>
    <mergeCell ref="K92:L92"/>
    <mergeCell ref="M83:O83"/>
    <mergeCell ref="D93:E93"/>
    <mergeCell ref="I91:J91"/>
    <mergeCell ref="I92:J92"/>
    <mergeCell ref="I93:J93"/>
    <mergeCell ref="F93:G93"/>
    <mergeCell ref="M92:M93"/>
    <mergeCell ref="K93:L93"/>
    <mergeCell ref="F45:G46"/>
    <mergeCell ref="K20:K21"/>
    <mergeCell ref="L20:L21"/>
    <mergeCell ref="J24:J25"/>
    <mergeCell ref="K24:K25"/>
    <mergeCell ref="L24:L25"/>
    <mergeCell ref="F39:G40"/>
    <mergeCell ref="I83:L83"/>
    <mergeCell ref="D79:F79"/>
    <mergeCell ref="G16:G17"/>
    <mergeCell ref="F16:F17"/>
    <mergeCell ref="N15:O15"/>
    <mergeCell ref="N16:N17"/>
    <mergeCell ref="O16:O17"/>
    <mergeCell ref="J16:J17"/>
    <mergeCell ref="K16:K17"/>
    <mergeCell ref="L16:L17"/>
    <mergeCell ref="A1:O1"/>
    <mergeCell ref="A2:O2"/>
    <mergeCell ref="B4:C5"/>
    <mergeCell ref="E4:F4"/>
    <mergeCell ref="H5:I5"/>
    <mergeCell ref="F15:G15"/>
    <mergeCell ref="K10:L10"/>
    <mergeCell ref="N7:O7"/>
    <mergeCell ref="A8:C8"/>
    <mergeCell ref="D8:E8"/>
    <mergeCell ref="F8:I8"/>
    <mergeCell ref="J8:L8"/>
    <mergeCell ref="N8:O8"/>
    <mergeCell ref="A7:C7"/>
    <mergeCell ref="D7:E7"/>
    <mergeCell ref="F7:I7"/>
    <mergeCell ref="J7:L7"/>
  </mergeCells>
  <dataValidations count="3">
    <dataValidation type="date" operator="greaterThan" showInputMessage="1" showErrorMessage="1" error="Enter Dates as mm/dd/yyyy.&#10;&#10;For example 01/01/2020." sqref="B53:B54 J45:J46 B45:B46 J53:J54">
      <formula1>39083</formula1>
    </dataValidation>
    <dataValidation type="list" allowBlank="1" showInputMessage="1" showErrorMessage="1" error="Press ESCAPE key and select from the drop-down box in the cell you have selected.&#10;&#10;To clear selection from list, select cell and press DELETE key.&#10;&#10;Thank you,&#10;SHRA" sqref="A75:B78">
      <formula1>$C$97:$C$110</formula1>
    </dataValidation>
    <dataValidation type="list" allowBlank="1" showInputMessage="1" showErrorMessage="1" error="Press ESCAPE key and select from the drop-down box in the cell you have selected.&#10;&#10;To clear selection from list, select cell and press DELETE key.&#10;&#10;Thank you,&#10;SHRA" sqref="A30:A34 I30:I34">
      <formula1>$A$97:$A$103</formula1>
    </dataValidation>
  </dataValidations>
  <printOptions horizontalCentered="1"/>
  <pageMargins left="0" right="0" top="0.4" bottom="0.1" header="0" footer="0"/>
  <pageSetup horizontalDpi="600" verticalDpi="600" orientation="portrait" scale="44" r:id="rId3"/>
  <headerFooter alignWithMargins="0">
    <oddFooter xml:space="preserve">&amp;R&amp;9AICS Eff. 3/1/2013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Sac Housing &amp; Redevelopment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SHRA</dc:creator>
  <cp:keywords/>
  <dc:description/>
  <cp:lastModifiedBy>Adam Selvo</cp:lastModifiedBy>
  <cp:lastPrinted>2015-01-28T23:13:20Z</cp:lastPrinted>
  <dcterms:created xsi:type="dcterms:W3CDTF">2008-10-12T03:22:49Z</dcterms:created>
  <dcterms:modified xsi:type="dcterms:W3CDTF">2017-10-10T16:32:04Z</dcterms:modified>
  <cp:category/>
  <cp:version/>
  <cp:contentType/>
  <cp:contentStatus/>
</cp:coreProperties>
</file>